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defaultThemeVersion="124226"/>
  <mc:AlternateContent xmlns:mc="http://schemas.openxmlformats.org/markup-compatibility/2006">
    <mc:Choice Requires="x15">
      <x15ac:absPath xmlns:x15ac="http://schemas.microsoft.com/office/spreadsheetml/2010/11/ac" url="D:\archive\Projets Suivis\_Inventaires\Revues\contrib revue CLRTAP\revue_2017\4_TC\TC for KG\IPPU\"/>
    </mc:Choice>
  </mc:AlternateContent>
  <bookViews>
    <workbookView xWindow="0" yWindow="0" windowWidth="20486" windowHeight="7200" firstSheet="1" activeTab="1"/>
  </bookViews>
  <sheets>
    <sheet name="read me" sheetId="2" r:id="rId1"/>
    <sheet name="TC summary " sheetId="1" r:id="rId2"/>
    <sheet name="calculation details" sheetId="3" r:id="rId3"/>
    <sheet name="Tabelle4" sheetId="4" r:id="rId4"/>
    <sheet name="Summary table for all TC " sheetId="5" r:id="rId5"/>
  </sheets>
  <externalReferences>
    <externalReference r:id="rId6"/>
  </externalReferences>
  <definedNames>
    <definedName name="_ftn1" localSheetId="1">'TC summary '!#REF!</definedName>
    <definedName name="_ftnref1" localSheetId="1">'TC summary '!#REF!</definedName>
    <definedName name="_Ref477429670" localSheetId="1">'TC summary '!#REF!</definedName>
    <definedName name="_Toc477866880" localSheetId="1">'TC summary '!#REF!</definedName>
  </definedNames>
  <calcPr calcId="171027"/>
</workbook>
</file>

<file path=xl/calcChain.xml><?xml version="1.0" encoding="utf-8"?>
<calcChain xmlns="http://schemas.openxmlformats.org/spreadsheetml/2006/main">
  <c r="F9" i="3" l="1"/>
  <c r="E9" i="3"/>
  <c r="D9" i="3"/>
  <c r="F8" i="3"/>
  <c r="E8" i="3"/>
  <c r="D8" i="3"/>
  <c r="F11" i="3" l="1"/>
  <c r="F15" i="3" s="1"/>
  <c r="E32" i="1" s="1"/>
  <c r="E12" i="5" s="1"/>
  <c r="D11" i="3"/>
  <c r="D15" i="3" s="1"/>
  <c r="E34" i="1" s="1"/>
  <c r="E11" i="3"/>
  <c r="E15" i="3" s="1"/>
  <c r="E33" i="1" s="1"/>
  <c r="E13" i="5"/>
</calcChain>
</file>

<file path=xl/comments1.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G15" authorId="0" shape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sharedStrings.xml><?xml version="1.0" encoding="utf-8"?>
<sst xmlns="http://schemas.openxmlformats.org/spreadsheetml/2006/main" count="109" uniqueCount="62">
  <si>
    <t>2.              The methods for calculating the technical corrections are set up in the “Guidance on technical corrections” and are based on the basic adjustment methods referred in the revised UNECE Reporting Guidelines and UNFCCC Adjustment guidance[1] and use the EMEP/EEA Inventory guidebook as a reference for methods and emission factors.</t>
  </si>
  <si>
    <t>Gases:</t>
  </si>
  <si>
    <t>NH3</t>
  </si>
  <si>
    <t xml:space="preserve">Reviewed by (LR): </t>
  </si>
  <si>
    <t>The underlying problem:</t>
  </si>
  <si>
    <t>The rationale for the corrected estimate:</t>
  </si>
  <si>
    <t>Summarise the methodology used:</t>
  </si>
  <si>
    <t>Year</t>
  </si>
  <si>
    <t>NOx</t>
  </si>
  <si>
    <t>SO2</t>
  </si>
  <si>
    <t>NMVOC</t>
  </si>
  <si>
    <t>PM2.5</t>
  </si>
  <si>
    <t>no</t>
  </si>
  <si>
    <t>[1] Technical guidance on methodologies for adjustments under Article 5, paragraph 2, of the Kyoto Protocol</t>
  </si>
  <si>
    <t>Revised Estimate received from country kt)</t>
  </si>
  <si>
    <t xml:space="preserve">3.      LR will send excel file with calculated TC to Party for comments </t>
  </si>
  <si>
    <t xml:space="preserve">4.      The TC summary will be included in RR as Annex .  The position of Party on calculated TC will be reflcetede in RR in general section.  </t>
  </si>
  <si>
    <t>Party:</t>
  </si>
  <si>
    <t>Category:</t>
  </si>
  <si>
    <t>Was the Revised Estimate accepted by the ERT?</t>
  </si>
  <si>
    <t>Was a Revised Estimate received from the Party?</t>
  </si>
  <si>
    <t>Was the Technical Correction accepted by the Party?</t>
  </si>
  <si>
    <t>Technical Correction calculated by ERT (kt)</t>
  </si>
  <si>
    <t>Original estimate reported by Party (kt)</t>
  </si>
  <si>
    <t>CO</t>
  </si>
  <si>
    <r>
      <t xml:space="preserve">1.              The ERT calculates technical corrections for signifcant  under- and overestimates of inventory data of </t>
    </r>
    <r>
      <rPr>
        <sz val="11"/>
        <color rgb="FFFF0000"/>
        <rFont val="Calibri"/>
        <family val="2"/>
        <scheme val="minor"/>
      </rPr>
      <t>country.</t>
    </r>
    <r>
      <rPr>
        <sz val="11"/>
        <color theme="1"/>
        <rFont val="Calibri"/>
        <family val="2"/>
        <scheme val="minor"/>
      </rPr>
      <t xml:space="preserve"> </t>
    </r>
  </si>
  <si>
    <t xml:space="preserve">Completed by (SE) : </t>
  </si>
  <si>
    <t xml:space="preserve">Completed by date : </t>
  </si>
  <si>
    <t>EXAMPLE</t>
  </si>
  <si>
    <t xml:space="preserve"> Technical corrections deemed necessary by the ERT and revised estimates provided by Party </t>
  </si>
  <si>
    <t>Description</t>
  </si>
  <si>
    <t>Reference</t>
  </si>
  <si>
    <t>Pollutant estimates (kt)</t>
  </si>
  <si>
    <t xml:space="preserve">National total (row 141) including revised estimates and technical corrections accepted by MS </t>
  </si>
  <si>
    <t>Calculated using data above</t>
  </si>
  <si>
    <t>National total as reproted 2017(row 141)</t>
  </si>
  <si>
    <t>Difference between original estimate and technical correction deemed necessary by the ERT</t>
  </si>
  <si>
    <t>Difference between original estimate and revised estimates provided by Party and accepted by the ERT</t>
  </si>
  <si>
    <t>Summary table to be included in RR</t>
  </si>
  <si>
    <t xml:space="preserve">Include only pollutans for which TC have been calcualted and national totals changed </t>
  </si>
  <si>
    <t>Kyrgyzstan</t>
  </si>
  <si>
    <t>Neil Passant</t>
  </si>
  <si>
    <t>2D3a  Domestic solvent use including fungicides</t>
  </si>
  <si>
    <t>Jean-Pierre Chang</t>
  </si>
  <si>
    <t>Emission estimates are not provided for this source, which should occur to some extent in all countries.  Instead, the Party reports emissions of NMVOC from domestic solvent use as 'not applicable'.  The party has not provided any response to an ERT question on this issue, and so the ERT has concluded that this source would occur in Kyrgyzstan and that emissions should be estimated.</t>
  </si>
  <si>
    <t>No emission estimate for a source that should occur to some extent in all countries.</t>
  </si>
  <si>
    <t>Use of the 2016GB Tier 1 per capita EF for countries other than EU members, Iceland, Norway &amp; Switzerland (1.2 kg NMVOC per capita).</t>
  </si>
  <si>
    <t>No</t>
  </si>
  <si>
    <t>NA</t>
  </si>
  <si>
    <t>not applicable</t>
  </si>
  <si>
    <t>Units</t>
  </si>
  <si>
    <t>Population, male</t>
  </si>
  <si>
    <t>people</t>
  </si>
  <si>
    <t>Population, female</t>
  </si>
  <si>
    <t>Population, total</t>
  </si>
  <si>
    <t>Default factor</t>
  </si>
  <si>
    <t>kg NMVOC per capita</t>
  </si>
  <si>
    <t>Emission</t>
  </si>
  <si>
    <t>ktonnes</t>
  </si>
  <si>
    <t>Notes</t>
  </si>
  <si>
    <t xml:space="preserve">Population data downloaded from http://www.stat.kg/en/statistics/naselenie/ on 21/06/2017 </t>
  </si>
  <si>
    <t xml:space="preserve">calculations including formula to be included by sector expert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</si>
</sst>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_ ;[Red]\-0.0\ "/>
    <numFmt numFmtId="165" formatCode="0.000"/>
    <numFmt numFmtId="166" formatCode="#,##0.000"/>
  </numFmts>
  <fonts count="15" x14ac:knownFonts="1">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rgb="FFFF0000"/>
      <name val="Calibri"/>
      <family val="2"/>
      <scheme val="minor"/>
    </font>
    <font>
      <sz val="9"/>
      <color indexed="81"/>
      <name val="Tahoma"/>
      <family val="2"/>
    </font>
    <font>
      <b/>
      <sz val="9"/>
      <color indexed="81"/>
      <name val="Tahoma"/>
      <family val="2"/>
    </font>
    <font>
      <sz val="11"/>
      <color rgb="FF000000"/>
      <name val="Calibri"/>
      <family val="2"/>
      <scheme val="minor"/>
    </font>
    <font>
      <b/>
      <sz val="11"/>
      <color rgb="FFFFFFFF"/>
      <name val="Calibri"/>
      <family val="2"/>
      <scheme val="minor"/>
    </font>
    <font>
      <b/>
      <sz val="11"/>
      <color rgb="FF000000"/>
      <name val="Calibri"/>
      <family val="2"/>
      <scheme val="minor"/>
    </font>
    <font>
      <b/>
      <sz val="16"/>
      <color theme="1"/>
      <name val="Calibri"/>
      <family val="2"/>
      <scheme val="minor"/>
    </font>
  </fonts>
  <fills count="11">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1">
    <xf numFmtId="0" fontId="0" fillId="0" borderId="0"/>
  </cellStyleXfs>
  <cellXfs count="129">
    <xf numFmtId="0" fontId="0" fillId="0" borderId="0" xfId="0"/>
    <xf numFmtId="0" fontId="3" fillId="0" borderId="0" xfId="0" applyFont="1" applyAlignment="1">
      <alignment horizontal="left" vertical="center" indent="5"/>
    </xf>
    <xf numFmtId="0" fontId="6" fillId="2" borderId="0" xfId="0" applyFont="1" applyFill="1" applyAlignment="1">
      <alignment vertical="center" wrapText="1"/>
    </xf>
    <xf numFmtId="0" fontId="6" fillId="2" borderId="7" xfId="0" applyFont="1" applyFill="1" applyBorder="1" applyAlignment="1">
      <alignment vertical="center" wrapText="1"/>
    </xf>
    <xf numFmtId="0" fontId="0" fillId="0" borderId="10" xfId="0" applyBorder="1"/>
    <xf numFmtId="0" fontId="6" fillId="2" borderId="16" xfId="0" applyFont="1" applyFill="1" applyBorder="1" applyAlignment="1">
      <alignment vertical="center" wrapText="1"/>
    </xf>
    <xf numFmtId="0" fontId="4" fillId="0" borderId="20" xfId="0" applyFont="1" applyBorder="1" applyAlignment="1">
      <alignment vertical="center"/>
    </xf>
    <xf numFmtId="0" fontId="6" fillId="2" borderId="10" xfId="0" applyFont="1" applyFill="1" applyBorder="1" applyAlignment="1">
      <alignment vertical="center" wrapText="1"/>
    </xf>
    <xf numFmtId="0" fontId="6" fillId="2" borderId="11" xfId="0" applyFont="1" applyFill="1" applyBorder="1" applyAlignment="1">
      <alignment vertical="center" wrapText="1"/>
    </xf>
    <xf numFmtId="0" fontId="6" fillId="3" borderId="15" xfId="0" applyFont="1" applyFill="1" applyBorder="1" applyAlignment="1">
      <alignment horizontal="center" vertical="center" wrapText="1"/>
    </xf>
    <xf numFmtId="0" fontId="6" fillId="2" borderId="19" xfId="0" applyFont="1" applyFill="1" applyBorder="1" applyAlignment="1">
      <alignment vertical="center" wrapText="1"/>
    </xf>
    <xf numFmtId="0" fontId="6" fillId="2" borderId="20" xfId="0" applyFont="1" applyFill="1" applyBorder="1" applyAlignment="1">
      <alignment vertical="center" wrapText="1"/>
    </xf>
    <xf numFmtId="0" fontId="4" fillId="0" borderId="15" xfId="0" applyFont="1" applyBorder="1" applyAlignment="1">
      <alignment vertical="center"/>
    </xf>
    <xf numFmtId="0" fontId="4" fillId="0" borderId="18" xfId="0" applyFont="1" applyBorder="1" applyAlignment="1">
      <alignment vertical="center"/>
    </xf>
    <xf numFmtId="0" fontId="6" fillId="2" borderId="14" xfId="0" applyFont="1" applyFill="1" applyBorder="1" applyAlignment="1">
      <alignment vertical="center" wrapText="1"/>
    </xf>
    <xf numFmtId="0" fontId="0" fillId="0" borderId="0" xfId="0" applyBorder="1"/>
    <xf numFmtId="0" fontId="0" fillId="0" borderId="0" xfId="0" applyAlignment="1">
      <alignment wrapText="1"/>
    </xf>
    <xf numFmtId="0" fontId="6" fillId="2" borderId="15" xfId="0" applyFont="1" applyFill="1" applyBorder="1" applyAlignment="1">
      <alignment vertical="center" wrapText="1"/>
    </xf>
    <xf numFmtId="0" fontId="7" fillId="3" borderId="15" xfId="0" applyFont="1" applyFill="1" applyBorder="1" applyAlignment="1">
      <alignment horizontal="center" vertical="center" wrapText="1"/>
    </xf>
    <xf numFmtId="0" fontId="4" fillId="5" borderId="4" xfId="0" applyFont="1" applyFill="1" applyBorder="1" applyAlignment="1">
      <alignment horizontal="center" vertical="center"/>
    </xf>
    <xf numFmtId="0" fontId="4" fillId="5" borderId="17" xfId="0" applyFont="1" applyFill="1" applyBorder="1" applyAlignment="1">
      <alignment horizontal="center" vertical="center" wrapText="1"/>
    </xf>
    <xf numFmtId="0" fontId="0" fillId="5" borderId="0" xfId="0" applyFill="1"/>
    <xf numFmtId="0" fontId="4" fillId="5" borderId="19"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20"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0" xfId="0" applyFont="1" applyFill="1" applyAlignment="1">
      <alignment vertical="center"/>
    </xf>
    <xf numFmtId="0" fontId="4" fillId="5" borderId="18" xfId="0" applyFont="1" applyFill="1" applyBorder="1" applyAlignment="1">
      <alignment horizontal="center"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3" fontId="4" fillId="0" borderId="15" xfId="0" applyNumberFormat="1" applyFont="1" applyBorder="1" applyAlignment="1">
      <alignment horizontal="right" vertical="center"/>
    </xf>
    <xf numFmtId="0" fontId="4" fillId="5" borderId="10" xfId="0" applyFont="1" applyFill="1" applyBorder="1" applyAlignment="1">
      <alignment vertical="center"/>
    </xf>
    <xf numFmtId="0" fontId="4" fillId="7" borderId="20" xfId="0" applyFont="1" applyFill="1" applyBorder="1" applyAlignment="1">
      <alignment vertical="center"/>
    </xf>
    <xf numFmtId="0" fontId="4" fillId="7" borderId="15" xfId="0" applyFont="1" applyFill="1" applyBorder="1" applyAlignment="1">
      <alignment vertical="center"/>
    </xf>
    <xf numFmtId="3" fontId="4" fillId="7" borderId="15" xfId="0" applyNumberFormat="1" applyFont="1" applyFill="1" applyBorder="1" applyAlignment="1">
      <alignment horizontal="right" vertical="center"/>
    </xf>
    <xf numFmtId="16" fontId="4" fillId="7" borderId="15" xfId="0" applyNumberFormat="1" applyFont="1" applyFill="1" applyBorder="1" applyAlignment="1">
      <alignment horizontal="right" vertical="center"/>
    </xf>
    <xf numFmtId="0" fontId="6" fillId="6" borderId="9" xfId="0" applyFont="1" applyFill="1" applyBorder="1" applyAlignment="1">
      <alignment vertical="center"/>
    </xf>
    <xf numFmtId="0" fontId="6" fillId="6" borderId="4" xfId="0" applyFont="1" applyFill="1" applyBorder="1" applyAlignment="1">
      <alignment vertical="center"/>
    </xf>
    <xf numFmtId="0" fontId="6" fillId="2" borderId="13" xfId="0" applyFont="1" applyFill="1" applyBorder="1" applyAlignment="1">
      <alignment vertical="center" wrapText="1"/>
    </xf>
    <xf numFmtId="0" fontId="0" fillId="6" borderId="0" xfId="0" applyFill="1"/>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0" fillId="0" borderId="28" xfId="0" applyBorder="1"/>
    <xf numFmtId="0" fontId="0" fillId="0" borderId="29" xfId="0" applyBorder="1"/>
    <xf numFmtId="0" fontId="0" fillId="0" borderId="23" xfId="0" applyBorder="1"/>
    <xf numFmtId="0" fontId="0" fillId="0" borderId="24" xfId="0" applyBorder="1"/>
    <xf numFmtId="0" fontId="4" fillId="0" borderId="0" xfId="0" applyFont="1" applyFill="1" applyBorder="1" applyAlignment="1">
      <alignment horizontal="center" vertical="center"/>
    </xf>
    <xf numFmtId="0" fontId="8" fillId="5" borderId="1" xfId="0" applyFont="1" applyFill="1" applyBorder="1" applyAlignment="1">
      <alignment horizontal="center" vertical="center"/>
    </xf>
    <xf numFmtId="0" fontId="4" fillId="5" borderId="36" xfId="0" applyFont="1" applyFill="1" applyBorder="1" applyAlignment="1">
      <alignment horizontal="center" vertical="center"/>
    </xf>
    <xf numFmtId="0" fontId="6" fillId="2" borderId="37" xfId="0" applyFont="1" applyFill="1" applyBorder="1" applyAlignment="1">
      <alignment vertical="center" wrapText="1"/>
    </xf>
    <xf numFmtId="0" fontId="4" fillId="5" borderId="37" xfId="0" applyFont="1" applyFill="1" applyBorder="1" applyAlignment="1">
      <alignment vertical="center"/>
    </xf>
    <xf numFmtId="0" fontId="6" fillId="2" borderId="38" xfId="0" applyFont="1" applyFill="1" applyBorder="1" applyAlignment="1">
      <alignment vertical="center" wrapText="1"/>
    </xf>
    <xf numFmtId="0" fontId="6" fillId="2" borderId="39" xfId="0" applyFont="1" applyFill="1" applyBorder="1" applyAlignment="1">
      <alignment vertical="center" wrapText="1"/>
    </xf>
    <xf numFmtId="0" fontId="6" fillId="2" borderId="40" xfId="0" applyFont="1" applyFill="1" applyBorder="1" applyAlignment="1">
      <alignment vertical="center" wrapText="1"/>
    </xf>
    <xf numFmtId="0" fontId="6" fillId="2" borderId="36" xfId="0" applyFont="1" applyFill="1" applyBorder="1" applyAlignment="1">
      <alignment vertical="center" wrapText="1"/>
    </xf>
    <xf numFmtId="0" fontId="0" fillId="0" borderId="23" xfId="0" applyBorder="1" applyAlignment="1">
      <alignment horizontal="center" vertical="center"/>
    </xf>
    <xf numFmtId="0" fontId="0" fillId="6" borderId="0" xfId="0" applyFill="1" applyBorder="1"/>
    <xf numFmtId="0" fontId="2" fillId="0" borderId="0" xfId="0" applyFont="1" applyBorder="1"/>
    <xf numFmtId="0" fontId="2" fillId="0" borderId="0" xfId="0" applyFont="1"/>
    <xf numFmtId="0" fontId="11" fillId="3" borderId="27" xfId="0" applyFont="1" applyFill="1" applyBorder="1" applyAlignment="1">
      <alignment horizontal="left" vertical="center"/>
    </xf>
    <xf numFmtId="0" fontId="11" fillId="0" borderId="31" xfId="0" applyFont="1" applyBorder="1" applyAlignment="1">
      <alignment horizontal="left" vertical="center"/>
    </xf>
    <xf numFmtId="0" fontId="0" fillId="0" borderId="31" xfId="0" applyFont="1" applyBorder="1" applyAlignment="1">
      <alignment horizontal="left" vertical="center"/>
    </xf>
    <xf numFmtId="0" fontId="11" fillId="3" borderId="31" xfId="0" applyFont="1" applyFill="1" applyBorder="1" applyAlignment="1">
      <alignment horizontal="left" vertical="center"/>
    </xf>
    <xf numFmtId="14" fontId="0" fillId="0" borderId="23" xfId="0" applyNumberFormat="1" applyFont="1" applyBorder="1" applyAlignment="1">
      <alignment horizontal="left" vertical="center"/>
    </xf>
    <xf numFmtId="0" fontId="11" fillId="0" borderId="31" xfId="0" applyFont="1" applyFill="1" applyBorder="1" applyAlignment="1">
      <alignment horizontal="left" vertical="center"/>
    </xf>
    <xf numFmtId="0" fontId="11" fillId="4" borderId="26" xfId="0" applyFont="1" applyFill="1" applyBorder="1" applyAlignment="1">
      <alignment vertical="center" wrapText="1"/>
    </xf>
    <xf numFmtId="0" fontId="11" fillId="4" borderId="30" xfId="0" applyFont="1" applyFill="1" applyBorder="1" applyAlignment="1">
      <alignment vertical="center" wrapText="1"/>
    </xf>
    <xf numFmtId="0" fontId="11" fillId="4" borderId="32" xfId="0" applyFont="1" applyFill="1" applyBorder="1" applyAlignment="1">
      <alignment vertical="center" wrapText="1"/>
    </xf>
    <xf numFmtId="3" fontId="4" fillId="7" borderId="18" xfId="0" applyNumberFormat="1" applyFont="1" applyFill="1" applyBorder="1" applyAlignment="1">
      <alignment horizontal="right" vertical="center"/>
    </xf>
    <xf numFmtId="16" fontId="4" fillId="7" borderId="18" xfId="0" applyNumberFormat="1" applyFont="1" applyFill="1" applyBorder="1" applyAlignment="1">
      <alignment horizontal="right" vertical="center"/>
    </xf>
    <xf numFmtId="164" fontId="4" fillId="7" borderId="20" xfId="0" applyNumberFormat="1" applyFont="1" applyFill="1" applyBorder="1" applyAlignment="1">
      <alignment vertical="center"/>
    </xf>
    <xf numFmtId="164" fontId="4" fillId="7" borderId="15" xfId="0" applyNumberFormat="1" applyFont="1" applyFill="1" applyBorder="1" applyAlignment="1">
      <alignment vertical="center"/>
    </xf>
    <xf numFmtId="164" fontId="4" fillId="7" borderId="18" xfId="0" applyNumberFormat="1" applyFont="1" applyFill="1" applyBorder="1" applyAlignment="1">
      <alignment vertical="center"/>
    </xf>
    <xf numFmtId="0" fontId="12" fillId="8" borderId="6" xfId="0" applyFont="1" applyFill="1" applyBorder="1" applyAlignment="1">
      <alignment horizontal="right" vertical="center"/>
    </xf>
    <xf numFmtId="0" fontId="11" fillId="10" borderId="6" xfId="0" applyFont="1" applyFill="1" applyBorder="1" applyAlignment="1">
      <alignment vertical="center" wrapText="1"/>
    </xf>
    <xf numFmtId="0" fontId="12" fillId="8" borderId="9" xfId="0" applyFont="1" applyFill="1" applyBorder="1" applyAlignment="1">
      <alignment horizontal="right" vertical="center"/>
    </xf>
    <xf numFmtId="0" fontId="11" fillId="7" borderId="3" xfId="0" applyFont="1" applyFill="1" applyBorder="1" applyAlignment="1">
      <alignment vertical="center" wrapText="1"/>
    </xf>
    <xf numFmtId="0" fontId="11" fillId="7" borderId="6" xfId="0" applyFont="1" applyFill="1" applyBorder="1" applyAlignment="1">
      <alignment vertical="center" wrapText="1"/>
    </xf>
    <xf numFmtId="3" fontId="11" fillId="7" borderId="4" xfId="0" applyNumberFormat="1" applyFont="1" applyFill="1" applyBorder="1" applyAlignment="1">
      <alignment horizontal="center" vertical="center"/>
    </xf>
    <xf numFmtId="3" fontId="11" fillId="7" borderId="9" xfId="0" applyNumberFormat="1" applyFont="1" applyFill="1" applyBorder="1" applyAlignment="1">
      <alignment horizontal="center" vertical="center"/>
    </xf>
    <xf numFmtId="3" fontId="13" fillId="10" borderId="4" xfId="0" applyNumberFormat="1" applyFont="1" applyFill="1" applyBorder="1" applyAlignment="1">
      <alignment horizontal="right" vertical="center"/>
    </xf>
    <xf numFmtId="3" fontId="13" fillId="10" borderId="9" xfId="0" applyNumberFormat="1" applyFont="1" applyFill="1" applyBorder="1" applyAlignment="1">
      <alignment horizontal="right" vertical="center"/>
    </xf>
    <xf numFmtId="3" fontId="11" fillId="6" borderId="6" xfId="0" applyNumberFormat="1" applyFont="1" applyFill="1" applyBorder="1" applyAlignment="1">
      <alignment horizontal="right" vertical="center"/>
    </xf>
    <xf numFmtId="3" fontId="11" fillId="6" borderId="4" xfId="0" applyNumberFormat="1" applyFont="1" applyFill="1" applyBorder="1" applyAlignment="1">
      <alignment horizontal="right" vertical="center"/>
    </xf>
    <xf numFmtId="3" fontId="11" fillId="6" borderId="9" xfId="0" applyNumberFormat="1" applyFont="1" applyFill="1" applyBorder="1" applyAlignment="1">
      <alignment horizontal="right" vertical="center"/>
    </xf>
    <xf numFmtId="0" fontId="13" fillId="10" borderId="3" xfId="0" applyFont="1" applyFill="1" applyBorder="1" applyAlignment="1">
      <alignment vertical="center" wrapText="1"/>
    </xf>
    <xf numFmtId="3" fontId="13" fillId="10" borderId="3" xfId="0" applyNumberFormat="1" applyFont="1" applyFill="1" applyBorder="1" applyAlignment="1">
      <alignment vertical="center"/>
    </xf>
    <xf numFmtId="3" fontId="13" fillId="10" borderId="6" xfId="0" applyNumberFormat="1" applyFont="1" applyFill="1" applyBorder="1" applyAlignment="1">
      <alignment vertical="center"/>
    </xf>
    <xf numFmtId="3" fontId="11" fillId="6" borderId="3" xfId="0" applyNumberFormat="1" applyFont="1" applyFill="1" applyBorder="1" applyAlignment="1">
      <alignment vertical="center"/>
    </xf>
    <xf numFmtId="3" fontId="11" fillId="6" borderId="6" xfId="0" applyNumberFormat="1" applyFont="1" applyFill="1" applyBorder="1" applyAlignment="1">
      <alignment vertical="center"/>
    </xf>
    <xf numFmtId="0" fontId="14" fillId="0" borderId="0" xfId="0" applyFont="1"/>
    <xf numFmtId="0" fontId="4" fillId="0" borderId="15" xfId="0" applyFont="1" applyBorder="1" applyAlignment="1">
      <alignment horizontal="center" vertical="center"/>
    </xf>
    <xf numFmtId="164" fontId="4" fillId="7" borderId="15" xfId="0" applyNumberFormat="1" applyFont="1" applyFill="1" applyBorder="1" applyAlignment="1">
      <alignment horizontal="center" vertical="center"/>
    </xf>
    <xf numFmtId="0" fontId="0" fillId="0" borderId="0" xfId="0" applyAlignment="1">
      <alignment horizontal="center"/>
    </xf>
    <xf numFmtId="3" fontId="0" fillId="0" borderId="0" xfId="0" applyNumberFormat="1"/>
    <xf numFmtId="165" fontId="0" fillId="0" borderId="0" xfId="0" applyNumberFormat="1"/>
    <xf numFmtId="166" fontId="13" fillId="10" borderId="6" xfId="0" applyNumberFormat="1" applyFont="1" applyFill="1" applyBorder="1" applyAlignment="1">
      <alignment horizontal="right" vertical="center"/>
    </xf>
    <xf numFmtId="166" fontId="11" fillId="6" borderId="6" xfId="0" applyNumberFormat="1" applyFont="1" applyFill="1" applyBorder="1" applyAlignment="1">
      <alignment horizontal="right" vertical="center"/>
    </xf>
    <xf numFmtId="9" fontId="11" fillId="7" borderId="6" xfId="0" applyNumberFormat="1" applyFont="1" applyFill="1" applyBorder="1" applyAlignment="1">
      <alignment horizontal="center" vertical="center"/>
    </xf>
    <xf numFmtId="0" fontId="5" fillId="0" borderId="31"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6" fillId="5" borderId="22"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7" fillId="5"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0" fillId="0" borderId="0" xfId="0" applyAlignment="1">
      <alignment horizontal="center"/>
    </xf>
    <xf numFmtId="0" fontId="6" fillId="2" borderId="20" xfId="0" applyFont="1" applyFill="1" applyBorder="1" applyAlignment="1">
      <alignment vertical="center" wrapText="1"/>
    </xf>
    <xf numFmtId="0" fontId="6" fillId="5" borderId="15" xfId="0" applyFont="1" applyFill="1" applyBorder="1" applyAlignment="1">
      <alignment horizontal="center" vertical="center" wrapText="1"/>
    </xf>
    <xf numFmtId="0" fontId="6" fillId="2" borderId="11" xfId="0" applyFont="1" applyFill="1" applyBorder="1" applyAlignment="1">
      <alignment vertical="center" wrapText="1"/>
    </xf>
    <xf numFmtId="0" fontId="6" fillId="6" borderId="9" xfId="0" applyFont="1" applyFill="1" applyBorder="1" applyAlignment="1">
      <alignment vertical="center"/>
    </xf>
    <xf numFmtId="0" fontId="6" fillId="6" borderId="5" xfId="0" applyFont="1" applyFill="1" applyBorder="1" applyAlignment="1">
      <alignment vertical="center"/>
    </xf>
    <xf numFmtId="0" fontId="6" fillId="6" borderId="4" xfId="0" applyFont="1" applyFill="1" applyBorder="1" applyAlignment="1">
      <alignment vertical="center"/>
    </xf>
    <xf numFmtId="0" fontId="4" fillId="0" borderId="15" xfId="0" applyFont="1" applyBorder="1" applyAlignment="1">
      <alignment vertical="center"/>
    </xf>
    <xf numFmtId="0" fontId="6" fillId="2" borderId="14" xfId="0" applyFont="1" applyFill="1" applyBorder="1" applyAlignment="1">
      <alignment vertical="center" wrapText="1"/>
    </xf>
    <xf numFmtId="0" fontId="4" fillId="7" borderId="15" xfId="0" applyFont="1" applyFill="1" applyBorder="1" applyAlignment="1">
      <alignment vertical="center"/>
    </xf>
    <xf numFmtId="3" fontId="11" fillId="6" borderId="9" xfId="0" applyNumberFormat="1" applyFont="1" applyFill="1" applyBorder="1" applyAlignment="1">
      <alignment vertical="center"/>
    </xf>
    <xf numFmtId="3" fontId="11" fillId="6" borderId="5" xfId="0" applyNumberFormat="1" applyFont="1" applyFill="1" applyBorder="1" applyAlignment="1">
      <alignment vertical="center"/>
    </xf>
    <xf numFmtId="0" fontId="12" fillId="8" borderId="2" xfId="0" applyFont="1" applyFill="1" applyBorder="1" applyAlignment="1">
      <alignment vertical="center"/>
    </xf>
    <xf numFmtId="0" fontId="12" fillId="8" borderId="8" xfId="0" applyFont="1" applyFill="1" applyBorder="1" applyAlignment="1">
      <alignment vertical="center"/>
    </xf>
    <xf numFmtId="0" fontId="12" fillId="8" borderId="9" xfId="0" applyFont="1" applyFill="1" applyBorder="1" applyAlignment="1">
      <alignment horizontal="center" vertical="center"/>
    </xf>
    <xf numFmtId="0" fontId="12" fillId="8" borderId="5" xfId="0" applyFont="1" applyFill="1" applyBorder="1" applyAlignment="1">
      <alignment horizontal="center" vertical="center"/>
    </xf>
    <xf numFmtId="0" fontId="13" fillId="9" borderId="25" xfId="0" applyFont="1" applyFill="1" applyBorder="1" applyAlignment="1">
      <alignment vertical="center"/>
    </xf>
    <xf numFmtId="0" fontId="13" fillId="9" borderId="7"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naei16\0_meetings\Stage%203%20Review%20Copenhagen\Data\Kirgiztan\5-01-00-01_Populat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010001"/>
      <sheetName val="Лист1"/>
    </sheetNames>
    <sheetDataSet>
      <sheetData sheetId="0">
        <row r="9">
          <cell r="S9">
            <v>2536077</v>
          </cell>
          <cell r="X9">
            <v>2674773</v>
          </cell>
          <cell r="AC9">
            <v>2916971</v>
          </cell>
        </row>
        <row r="47">
          <cell r="S47">
            <v>2600021</v>
          </cell>
          <cell r="X47">
            <v>2743526</v>
          </cell>
          <cell r="AC47">
            <v>2978091</v>
          </cell>
        </row>
      </sheetData>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0"/>
  <sheetViews>
    <sheetView workbookViewId="0">
      <selection activeCell="B15" sqref="B15"/>
    </sheetView>
  </sheetViews>
  <sheetFormatPr baseColWidth="10" defaultColWidth="11.375" defaultRowHeight="14.3" x14ac:dyDescent="0.25"/>
  <cols>
    <col min="2" max="2" width="96.25" customWidth="1"/>
  </cols>
  <sheetData>
    <row r="2" spans="2:2" ht="28.55" x14ac:dyDescent="0.25">
      <c r="B2" s="16" t="s">
        <v>25</v>
      </c>
    </row>
    <row r="3" spans="2:2" ht="57.1" x14ac:dyDescent="0.25">
      <c r="B3" s="16" t="s">
        <v>0</v>
      </c>
    </row>
    <row r="4" spans="2:2" ht="14.95" x14ac:dyDescent="0.25">
      <c r="B4" s="16" t="s">
        <v>15</v>
      </c>
    </row>
    <row r="5" spans="2:2" ht="30.1" x14ac:dyDescent="0.25">
      <c r="B5" s="16" t="s">
        <v>16</v>
      </c>
    </row>
    <row r="10" spans="2:2" ht="14.95" x14ac:dyDescent="0.25">
      <c r="B10" t="s">
        <v>13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I41"/>
  <sheetViews>
    <sheetView tabSelected="1" workbookViewId="0">
      <selection activeCell="C9" sqref="C9"/>
    </sheetView>
  </sheetViews>
  <sheetFormatPr baseColWidth="10" defaultColWidth="11.375" defaultRowHeight="14.3" x14ac:dyDescent="0.25"/>
  <cols>
    <col min="1" max="1" width="12.75" style="40" customWidth="1"/>
    <col min="2" max="2" width="29.125" customWidth="1"/>
    <col min="3" max="3" width="15.75" style="4" customWidth="1"/>
    <col min="4" max="7" width="15.75" customWidth="1"/>
  </cols>
  <sheetData>
    <row r="1" spans="1:9" ht="21.1" x14ac:dyDescent="0.25">
      <c r="A1" s="57" t="s">
        <v>28</v>
      </c>
      <c r="B1" s="1" t="s">
        <v>29</v>
      </c>
      <c r="C1" s="58"/>
      <c r="D1" s="59"/>
      <c r="E1" s="59"/>
      <c r="F1" s="59"/>
      <c r="G1" s="59"/>
      <c r="H1" s="59"/>
      <c r="I1" s="59"/>
    </row>
    <row r="2" spans="1:9" ht="14.95" x14ac:dyDescent="0.25">
      <c r="C2" s="15"/>
    </row>
    <row r="3" spans="1:9" ht="15.8" thickBot="1" x14ac:dyDescent="0.3">
      <c r="C3" s="15"/>
    </row>
    <row r="4" spans="1:9" ht="24.8" customHeight="1" x14ac:dyDescent="0.25">
      <c r="B4" s="66" t="s">
        <v>17</v>
      </c>
      <c r="C4" s="60" t="s">
        <v>40</v>
      </c>
      <c r="D4" s="43"/>
      <c r="E4" s="43"/>
      <c r="F4" s="43"/>
      <c r="G4" s="44"/>
    </row>
    <row r="5" spans="1:9" ht="14.95" x14ac:dyDescent="0.25">
      <c r="B5" s="67" t="s">
        <v>18</v>
      </c>
      <c r="C5" s="61" t="s">
        <v>42</v>
      </c>
      <c r="D5" s="45"/>
      <c r="E5" s="45"/>
      <c r="F5" s="45"/>
      <c r="G5" s="46"/>
    </row>
    <row r="6" spans="1:9" ht="14.95" x14ac:dyDescent="0.25">
      <c r="B6" s="67" t="s">
        <v>1</v>
      </c>
      <c r="C6" s="62" t="s">
        <v>10</v>
      </c>
      <c r="D6" s="45"/>
      <c r="E6" s="45"/>
      <c r="F6" s="45"/>
      <c r="G6" s="46"/>
    </row>
    <row r="7" spans="1:9" ht="14.95" x14ac:dyDescent="0.25">
      <c r="B7" s="67" t="s">
        <v>26</v>
      </c>
      <c r="C7" s="63" t="s">
        <v>41</v>
      </c>
      <c r="D7" s="45"/>
      <c r="E7" s="45"/>
      <c r="F7" s="45"/>
      <c r="G7" s="46"/>
    </row>
    <row r="8" spans="1:9" ht="24.8" customHeight="1" x14ac:dyDescent="0.25">
      <c r="B8" s="67" t="s">
        <v>27</v>
      </c>
      <c r="C8" s="64">
        <v>42907</v>
      </c>
      <c r="D8" s="56"/>
      <c r="E8" s="15"/>
      <c r="F8" s="45"/>
      <c r="G8" s="46"/>
    </row>
    <row r="9" spans="1:9" ht="24.8" customHeight="1" x14ac:dyDescent="0.25">
      <c r="B9" s="67" t="s">
        <v>3</v>
      </c>
      <c r="C9" s="65" t="s">
        <v>43</v>
      </c>
      <c r="D9" s="45"/>
      <c r="E9" s="45"/>
      <c r="F9" s="45"/>
      <c r="G9" s="46"/>
    </row>
    <row r="10" spans="1:9" ht="83.25" customHeight="1" x14ac:dyDescent="0.25">
      <c r="B10" s="67" t="s">
        <v>4</v>
      </c>
      <c r="C10" s="100" t="s">
        <v>44</v>
      </c>
      <c r="D10" s="101"/>
      <c r="E10" s="101"/>
      <c r="F10" s="101"/>
      <c r="G10" s="102"/>
    </row>
    <row r="11" spans="1:9" ht="35.35" customHeight="1" x14ac:dyDescent="0.25">
      <c r="B11" s="67" t="s">
        <v>5</v>
      </c>
      <c r="C11" s="100" t="s">
        <v>45</v>
      </c>
      <c r="D11" s="101"/>
      <c r="E11" s="101"/>
      <c r="F11" s="101"/>
      <c r="G11" s="102"/>
    </row>
    <row r="12" spans="1:9" ht="44.35" customHeight="1" thickBot="1" x14ac:dyDescent="0.3">
      <c r="B12" s="68" t="s">
        <v>6</v>
      </c>
      <c r="C12" s="106" t="s">
        <v>46</v>
      </c>
      <c r="D12" s="107"/>
      <c r="E12" s="107"/>
      <c r="F12" s="107"/>
      <c r="G12" s="108"/>
    </row>
    <row r="13" spans="1:9" ht="15.8" customHeight="1" thickBot="1" x14ac:dyDescent="0.3">
      <c r="B13" s="15"/>
      <c r="C13" s="15"/>
    </row>
    <row r="14" spans="1:9" ht="15.8" customHeight="1" thickBot="1" x14ac:dyDescent="0.3">
      <c r="B14" s="48"/>
      <c r="C14" s="109" t="s">
        <v>23</v>
      </c>
      <c r="D14" s="109"/>
      <c r="E14" s="109"/>
      <c r="F14" s="109"/>
      <c r="G14" s="110"/>
    </row>
    <row r="15" spans="1:9" ht="15.8" thickBot="1" x14ac:dyDescent="0.3">
      <c r="B15" s="20" t="s">
        <v>7</v>
      </c>
      <c r="C15" s="24" t="s">
        <v>8</v>
      </c>
      <c r="D15" s="25" t="s">
        <v>9</v>
      </c>
      <c r="E15" s="25" t="s">
        <v>10</v>
      </c>
      <c r="F15" s="25" t="s">
        <v>2</v>
      </c>
      <c r="G15" s="27" t="s">
        <v>11</v>
      </c>
    </row>
    <row r="16" spans="1:9" ht="15.8" thickBot="1" x14ac:dyDescent="0.3">
      <c r="B16" s="49">
        <v>2015</v>
      </c>
      <c r="C16" s="6"/>
      <c r="D16" s="6"/>
      <c r="E16" s="92" t="s">
        <v>48</v>
      </c>
      <c r="F16" s="30"/>
      <c r="G16" s="13"/>
    </row>
    <row r="17" spans="1:7" ht="15.8" thickBot="1" x14ac:dyDescent="0.3">
      <c r="A17" s="47"/>
      <c r="B17" s="49">
        <v>2010</v>
      </c>
      <c r="C17" s="6"/>
      <c r="D17" s="6"/>
      <c r="E17" s="12"/>
      <c r="F17" s="30"/>
      <c r="G17" s="13"/>
    </row>
    <row r="18" spans="1:7" ht="15.8" thickBot="1" x14ac:dyDescent="0.3">
      <c r="A18" s="47"/>
      <c r="B18" s="49">
        <v>2005</v>
      </c>
      <c r="C18" s="6"/>
      <c r="D18" s="6"/>
      <c r="E18" s="12"/>
      <c r="F18" s="30"/>
      <c r="G18" s="13"/>
    </row>
    <row r="19" spans="1:7" ht="15.8" thickBot="1" x14ac:dyDescent="0.3">
      <c r="A19" s="41"/>
      <c r="B19" s="50"/>
      <c r="C19" s="8"/>
      <c r="D19" s="8"/>
      <c r="E19" s="14"/>
      <c r="F19" s="14"/>
      <c r="G19" s="52"/>
    </row>
    <row r="20" spans="1:7" ht="15.8" thickBot="1" x14ac:dyDescent="0.3">
      <c r="B20" s="36" t="s">
        <v>20</v>
      </c>
      <c r="C20" s="37"/>
      <c r="D20" s="9" t="s">
        <v>47</v>
      </c>
      <c r="E20" s="8"/>
      <c r="F20" s="8"/>
      <c r="G20" s="53"/>
    </row>
    <row r="21" spans="1:7" ht="15.8" customHeight="1" thickBot="1" x14ac:dyDescent="0.3">
      <c r="A21" s="41"/>
      <c r="B21" s="50"/>
      <c r="C21" s="8"/>
      <c r="D21" s="8"/>
      <c r="E21" s="11"/>
      <c r="F21" s="11"/>
      <c r="G21" s="54"/>
    </row>
    <row r="22" spans="1:7" ht="15.8" customHeight="1" thickBot="1" x14ac:dyDescent="0.3">
      <c r="A22" s="42"/>
      <c r="B22" s="51"/>
      <c r="C22" s="103" t="s">
        <v>14</v>
      </c>
      <c r="D22" s="104"/>
      <c r="E22" s="104"/>
      <c r="F22" s="104"/>
      <c r="G22" s="105"/>
    </row>
    <row r="23" spans="1:7" ht="15.8" thickBot="1" x14ac:dyDescent="0.3">
      <c r="A23" s="42"/>
      <c r="B23" s="20" t="s">
        <v>7</v>
      </c>
      <c r="C23" s="24" t="s">
        <v>8</v>
      </c>
      <c r="D23" s="25" t="s">
        <v>9</v>
      </c>
      <c r="E23" s="25" t="s">
        <v>10</v>
      </c>
      <c r="F23" s="25" t="s">
        <v>2</v>
      </c>
      <c r="G23" s="27" t="s">
        <v>11</v>
      </c>
    </row>
    <row r="24" spans="1:7" ht="15.8" thickBot="1" x14ac:dyDescent="0.3">
      <c r="A24" s="47"/>
      <c r="B24" s="49">
        <v>2015</v>
      </c>
      <c r="C24" s="32"/>
      <c r="D24" s="33"/>
      <c r="E24" s="33"/>
      <c r="F24" s="33"/>
      <c r="G24" s="69"/>
    </row>
    <row r="25" spans="1:7" ht="15.8" thickBot="1" x14ac:dyDescent="0.3">
      <c r="A25" s="47"/>
      <c r="B25" s="49">
        <v>2010</v>
      </c>
      <c r="C25" s="32"/>
      <c r="D25" s="33"/>
      <c r="E25" s="33"/>
      <c r="F25" s="33"/>
      <c r="G25" s="70"/>
    </row>
    <row r="26" spans="1:7" ht="15.8" thickBot="1" x14ac:dyDescent="0.3">
      <c r="A26" s="47"/>
      <c r="B26" s="49">
        <v>2005</v>
      </c>
      <c r="C26" s="32"/>
      <c r="D26" s="33"/>
      <c r="E26" s="33"/>
      <c r="F26" s="33"/>
      <c r="G26" s="70"/>
    </row>
    <row r="27" spans="1:7" ht="15.8" thickBot="1" x14ac:dyDescent="0.3">
      <c r="A27" s="41"/>
      <c r="B27" s="50"/>
      <c r="C27" s="8"/>
      <c r="D27" s="17"/>
      <c r="E27" s="5"/>
      <c r="F27" s="38"/>
      <c r="G27" s="52"/>
    </row>
    <row r="28" spans="1:7" ht="15.8" thickBot="1" x14ac:dyDescent="0.3">
      <c r="B28" s="36" t="s">
        <v>19</v>
      </c>
      <c r="C28" s="37"/>
      <c r="D28" s="9" t="s">
        <v>49</v>
      </c>
      <c r="E28" s="28"/>
      <c r="F28" s="7"/>
      <c r="G28" s="53"/>
    </row>
    <row r="29" spans="1:7" ht="15.8" customHeight="1" thickBot="1" x14ac:dyDescent="0.3">
      <c r="A29" s="41"/>
      <c r="B29" s="50"/>
      <c r="C29" s="8"/>
      <c r="D29" s="17"/>
      <c r="E29" s="29"/>
      <c r="F29" s="10"/>
      <c r="G29" s="54"/>
    </row>
    <row r="30" spans="1:7" ht="15.8" customHeight="1" thickBot="1" x14ac:dyDescent="0.3">
      <c r="A30" s="42"/>
      <c r="B30" s="51"/>
      <c r="C30" s="103" t="s">
        <v>22</v>
      </c>
      <c r="D30" s="104"/>
      <c r="E30" s="104"/>
      <c r="F30" s="104"/>
      <c r="G30" s="105"/>
    </row>
    <row r="31" spans="1:7" ht="15.8" thickBot="1" x14ac:dyDescent="0.3">
      <c r="A31" s="42"/>
      <c r="B31" s="20" t="s">
        <v>7</v>
      </c>
      <c r="C31" s="24" t="s">
        <v>8</v>
      </c>
      <c r="D31" s="25" t="s">
        <v>9</v>
      </c>
      <c r="E31" s="25" t="s">
        <v>10</v>
      </c>
      <c r="F31" s="25" t="s">
        <v>2</v>
      </c>
      <c r="G31" s="27" t="s">
        <v>11</v>
      </c>
    </row>
    <row r="32" spans="1:7" ht="15.8" thickBot="1" x14ac:dyDescent="0.3">
      <c r="A32" s="47"/>
      <c r="B32" s="49">
        <v>2015</v>
      </c>
      <c r="C32" s="71"/>
      <c r="D32" s="72"/>
      <c r="E32" s="93">
        <f>'calculation details'!F15</f>
        <v>7.0740743999999998</v>
      </c>
      <c r="F32" s="72"/>
      <c r="G32" s="73"/>
    </row>
    <row r="33" spans="1:7" ht="15.8" thickBot="1" x14ac:dyDescent="0.3">
      <c r="A33" s="47"/>
      <c r="B33" s="49">
        <v>2010</v>
      </c>
      <c r="C33" s="71"/>
      <c r="D33" s="72"/>
      <c r="E33" s="93">
        <f>'calculation details'!E15</f>
        <v>6.5019587999999997</v>
      </c>
      <c r="F33" s="72"/>
      <c r="G33" s="73"/>
    </row>
    <row r="34" spans="1:7" ht="15.8" thickBot="1" x14ac:dyDescent="0.3">
      <c r="A34" s="47"/>
      <c r="B34" s="49">
        <v>2005</v>
      </c>
      <c r="C34" s="71"/>
      <c r="D34" s="72"/>
      <c r="E34" s="93">
        <f>'calculation details'!D15</f>
        <v>6.1633176000000001</v>
      </c>
      <c r="F34" s="72"/>
      <c r="G34" s="73"/>
    </row>
    <row r="35" spans="1:7" ht="14.95" thickBot="1" x14ac:dyDescent="0.3">
      <c r="A35" s="41"/>
      <c r="B35" s="50"/>
      <c r="C35" s="8"/>
      <c r="D35" s="17"/>
      <c r="E35" s="14"/>
      <c r="F35" s="14"/>
      <c r="G35" s="52"/>
    </row>
    <row r="36" spans="1:7" ht="14.95" thickBot="1" x14ac:dyDescent="0.3">
      <c r="B36" s="36" t="s">
        <v>21</v>
      </c>
      <c r="C36" s="37"/>
      <c r="D36" s="18" t="s">
        <v>12</v>
      </c>
      <c r="E36" s="8"/>
      <c r="F36" s="8"/>
      <c r="G36" s="53"/>
    </row>
    <row r="37" spans="1:7" ht="14.95" thickBot="1" x14ac:dyDescent="0.3">
      <c r="A37" s="41"/>
      <c r="B37" s="55"/>
      <c r="C37" s="11"/>
      <c r="D37" s="17"/>
      <c r="E37" s="11"/>
      <c r="F37" s="11"/>
      <c r="G37" s="54"/>
    </row>
    <row r="38" spans="1:7" x14ac:dyDescent="0.25">
      <c r="B38" s="15"/>
      <c r="C38" s="15"/>
      <c r="D38" s="15"/>
      <c r="E38" s="15"/>
      <c r="F38" s="15"/>
    </row>
    <row r="39" spans="1:7" x14ac:dyDescent="0.25">
      <c r="B39" s="15"/>
      <c r="C39" s="15"/>
      <c r="D39" s="15"/>
      <c r="E39" s="15"/>
      <c r="F39" s="15"/>
    </row>
    <row r="40" spans="1:7" x14ac:dyDescent="0.25">
      <c r="B40" s="15"/>
      <c r="C40" s="15"/>
      <c r="D40" s="15"/>
      <c r="E40" s="15"/>
      <c r="F40" s="15"/>
    </row>
    <row r="41" spans="1:7" x14ac:dyDescent="0.25">
      <c r="B41" s="15"/>
      <c r="C41" s="15"/>
      <c r="D41" s="15"/>
      <c r="E41" s="15"/>
      <c r="F41" s="15"/>
    </row>
  </sheetData>
  <mergeCells count="6">
    <mergeCell ref="C10:G10"/>
    <mergeCell ref="C30:G30"/>
    <mergeCell ref="C11:G11"/>
    <mergeCell ref="C12:G12"/>
    <mergeCell ref="C14:G14"/>
    <mergeCell ref="C22:G22"/>
  </mergeCells>
  <pageMargins left="0.7" right="0.7" top="0.78740157499999996" bottom="0.78740157499999996"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5"/>
  <sheetViews>
    <sheetView workbookViewId="0">
      <selection activeCell="C15" sqref="C15"/>
    </sheetView>
  </sheetViews>
  <sheetFormatPr baseColWidth="10" defaultColWidth="11.375" defaultRowHeight="14.3" x14ac:dyDescent="0.25"/>
  <cols>
    <col min="3" max="3" width="18.25" bestFit="1" customWidth="1"/>
  </cols>
  <sheetData>
    <row r="1" spans="2:9" x14ac:dyDescent="0.25">
      <c r="B1" s="39" t="s">
        <v>61</v>
      </c>
      <c r="C1" s="39"/>
      <c r="D1" s="39"/>
      <c r="E1" s="39"/>
    </row>
    <row r="5" spans="2:9" x14ac:dyDescent="0.25">
      <c r="D5" s="111" t="s">
        <v>7</v>
      </c>
      <c r="E5" s="111"/>
      <c r="F5" s="111"/>
    </row>
    <row r="6" spans="2:9" x14ac:dyDescent="0.25">
      <c r="D6" s="94">
        <v>2005</v>
      </c>
      <c r="E6" s="94">
        <v>2010</v>
      </c>
      <c r="F6" s="94">
        <v>2015</v>
      </c>
      <c r="G6" t="s">
        <v>50</v>
      </c>
      <c r="I6" t="s">
        <v>59</v>
      </c>
    </row>
    <row r="8" spans="2:9" x14ac:dyDescent="0.25">
      <c r="C8" t="s">
        <v>51</v>
      </c>
      <c r="D8" s="95">
        <f>'[1]5010001'!$S$9</f>
        <v>2536077</v>
      </c>
      <c r="E8" s="95">
        <f>'[1]5010001'!$X$9</f>
        <v>2674773</v>
      </c>
      <c r="F8" s="95">
        <f>'[1]5010001'!$AC$9</f>
        <v>2916971</v>
      </c>
      <c r="G8" t="s">
        <v>52</v>
      </c>
      <c r="I8" t="s">
        <v>60</v>
      </c>
    </row>
    <row r="9" spans="2:9" x14ac:dyDescent="0.25">
      <c r="C9" t="s">
        <v>53</v>
      </c>
      <c r="D9" s="95">
        <f>'[1]5010001'!$S$47</f>
        <v>2600021</v>
      </c>
      <c r="E9" s="95">
        <f>'[1]5010001'!$X$47</f>
        <v>2743526</v>
      </c>
      <c r="F9" s="95">
        <f>'[1]5010001'!$AC$47</f>
        <v>2978091</v>
      </c>
      <c r="G9" t="s">
        <v>52</v>
      </c>
      <c r="I9" t="s">
        <v>60</v>
      </c>
    </row>
    <row r="11" spans="2:9" x14ac:dyDescent="0.25">
      <c r="C11" t="s">
        <v>54</v>
      </c>
      <c r="D11" s="95">
        <f>D8+D9</f>
        <v>5136098</v>
      </c>
      <c r="E11" s="95">
        <f t="shared" ref="E11:F11" si="0">E8+E9</f>
        <v>5418299</v>
      </c>
      <c r="F11" s="95">
        <f t="shared" si="0"/>
        <v>5895062</v>
      </c>
      <c r="G11" t="s">
        <v>52</v>
      </c>
    </row>
    <row r="13" spans="2:9" x14ac:dyDescent="0.25">
      <c r="C13" t="s">
        <v>55</v>
      </c>
      <c r="D13">
        <v>1.2</v>
      </c>
      <c r="E13">
        <v>1.2</v>
      </c>
      <c r="F13">
        <v>1.2</v>
      </c>
      <c r="G13" t="s">
        <v>56</v>
      </c>
    </row>
    <row r="15" spans="2:9" x14ac:dyDescent="0.25">
      <c r="C15" t="s">
        <v>57</v>
      </c>
      <c r="D15" s="96">
        <f>D11*D13/1000000</f>
        <v>6.1633176000000001</v>
      </c>
      <c r="E15" s="96">
        <f>E11*E13/1000000</f>
        <v>6.5019587999999997</v>
      </c>
      <c r="F15" s="96">
        <f>F11*F13/1000000</f>
        <v>7.0740743999999998</v>
      </c>
      <c r="G15" t="s">
        <v>58</v>
      </c>
    </row>
  </sheetData>
  <mergeCells count="1">
    <mergeCell ref="D5:F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5"/>
  <sheetViews>
    <sheetView workbookViewId="0">
      <selection activeCell="C7" sqref="C7"/>
    </sheetView>
  </sheetViews>
  <sheetFormatPr baseColWidth="10" defaultColWidth="11.375" defaultRowHeight="14.3" x14ac:dyDescent="0.25"/>
  <cols>
    <col min="2" max="2" width="18.625" customWidth="1"/>
    <col min="4" max="9" width="9" customWidth="1"/>
  </cols>
  <sheetData>
    <row r="1" spans="2:9" ht="15.8" thickBot="1" x14ac:dyDescent="0.3"/>
    <row r="2" spans="2:9" ht="15.8" thickBot="1" x14ac:dyDescent="0.3">
      <c r="B2" s="21"/>
      <c r="C2" s="19"/>
      <c r="D2" s="109" t="s">
        <v>23</v>
      </c>
      <c r="E2" s="109"/>
      <c r="F2" s="109"/>
      <c r="G2" s="109"/>
      <c r="H2" s="109"/>
      <c r="I2" s="109"/>
    </row>
    <row r="3" spans="2:9" ht="15.8" thickBot="1" x14ac:dyDescent="0.3">
      <c r="B3" s="21"/>
      <c r="C3" s="20" t="s">
        <v>7</v>
      </c>
      <c r="D3" s="24" t="s">
        <v>8</v>
      </c>
      <c r="E3" s="25" t="s">
        <v>9</v>
      </c>
      <c r="F3" s="25" t="s">
        <v>10</v>
      </c>
      <c r="G3" s="25" t="s">
        <v>2</v>
      </c>
      <c r="H3" s="25" t="s">
        <v>11</v>
      </c>
      <c r="I3" s="25" t="s">
        <v>24</v>
      </c>
    </row>
    <row r="4" spans="2:9" ht="15.8" thickBot="1" x14ac:dyDescent="0.3">
      <c r="B4" s="21"/>
      <c r="C4" s="22">
        <v>2005</v>
      </c>
      <c r="D4" s="6"/>
      <c r="E4" s="6"/>
      <c r="F4" s="12"/>
      <c r="G4" s="30"/>
      <c r="H4" s="118"/>
      <c r="I4" s="118"/>
    </row>
    <row r="5" spans="2:9" ht="15.8" thickBot="1" x14ac:dyDescent="0.3">
      <c r="B5" s="23"/>
      <c r="C5" s="22">
        <v>2010</v>
      </c>
      <c r="D5" s="6"/>
      <c r="E5" s="6"/>
      <c r="F5" s="12"/>
      <c r="G5" s="30"/>
      <c r="H5" s="118"/>
      <c r="I5" s="118"/>
    </row>
    <row r="6" spans="2:9" ht="15.8" thickBot="1" x14ac:dyDescent="0.3">
      <c r="B6" s="23"/>
      <c r="C6" s="22">
        <v>2015</v>
      </c>
      <c r="D6" s="6"/>
      <c r="E6" s="6"/>
      <c r="F6" s="12"/>
      <c r="G6" s="30"/>
      <c r="H6" s="118"/>
      <c r="I6" s="118"/>
    </row>
    <row r="7" spans="2:9" ht="15.8" thickBot="1" x14ac:dyDescent="0.3">
      <c r="B7" s="2"/>
      <c r="C7" s="7"/>
      <c r="D7" s="8"/>
      <c r="E7" s="8"/>
      <c r="F7" s="14"/>
      <c r="G7" s="14"/>
      <c r="H7" s="119"/>
      <c r="I7" s="119"/>
    </row>
    <row r="8" spans="2:9" ht="15.8" thickBot="1" x14ac:dyDescent="0.3">
      <c r="B8" s="115" t="s">
        <v>20</v>
      </c>
      <c r="C8" s="116"/>
      <c r="D8" s="117"/>
      <c r="E8" s="9" t="s">
        <v>47</v>
      </c>
      <c r="F8" s="8"/>
      <c r="G8" s="8"/>
      <c r="H8" s="114"/>
      <c r="I8" s="114"/>
    </row>
    <row r="9" spans="2:9" ht="15.8" thickBot="1" x14ac:dyDescent="0.3">
      <c r="B9" s="2"/>
      <c r="C9" s="7"/>
      <c r="D9" s="8"/>
      <c r="E9" s="8"/>
      <c r="F9" s="11"/>
      <c r="G9" s="11"/>
      <c r="H9" s="112"/>
      <c r="I9" s="112"/>
    </row>
    <row r="10" spans="2:9" ht="15.8" thickBot="1" x14ac:dyDescent="0.3">
      <c r="B10" s="26"/>
      <c r="C10" s="31"/>
      <c r="D10" s="113" t="s">
        <v>14</v>
      </c>
      <c r="E10" s="113"/>
      <c r="F10" s="113"/>
      <c r="G10" s="113"/>
      <c r="H10" s="113"/>
      <c r="I10" s="113"/>
    </row>
    <row r="11" spans="2:9" ht="15.8" thickBot="1" x14ac:dyDescent="0.3">
      <c r="B11" s="26"/>
      <c r="C11" s="20" t="s">
        <v>7</v>
      </c>
      <c r="D11" s="24" t="s">
        <v>8</v>
      </c>
      <c r="E11" s="25" t="s">
        <v>9</v>
      </c>
      <c r="F11" s="25" t="s">
        <v>10</v>
      </c>
      <c r="G11" s="25" t="s">
        <v>2</v>
      </c>
      <c r="H11" s="25" t="s">
        <v>11</v>
      </c>
      <c r="I11" s="25" t="s">
        <v>24</v>
      </c>
    </row>
    <row r="12" spans="2:9" ht="15.8" thickBot="1" x14ac:dyDescent="0.3">
      <c r="B12" s="19"/>
      <c r="C12" s="22">
        <v>2005</v>
      </c>
      <c r="D12" s="32"/>
      <c r="E12" s="33"/>
      <c r="F12" s="33"/>
      <c r="G12" s="33"/>
      <c r="H12" s="34"/>
      <c r="I12" s="33"/>
    </row>
    <row r="13" spans="2:9" ht="15.8" thickBot="1" x14ac:dyDescent="0.3">
      <c r="B13" s="23"/>
      <c r="C13" s="22">
        <v>2010</v>
      </c>
      <c r="D13" s="32"/>
      <c r="E13" s="33"/>
      <c r="F13" s="33"/>
      <c r="G13" s="33"/>
      <c r="H13" s="35"/>
      <c r="I13" s="33"/>
    </row>
    <row r="14" spans="2:9" ht="15.8" thickBot="1" x14ac:dyDescent="0.3">
      <c r="B14" s="23"/>
      <c r="C14" s="22">
        <v>2015</v>
      </c>
      <c r="D14" s="32"/>
      <c r="E14" s="33"/>
      <c r="F14" s="33"/>
      <c r="G14" s="33"/>
      <c r="H14" s="35"/>
      <c r="I14" s="33"/>
    </row>
    <row r="15" spans="2:9" ht="15.8" thickBot="1" x14ac:dyDescent="0.3">
      <c r="B15" s="2"/>
      <c r="C15" s="7"/>
      <c r="D15" s="8"/>
      <c r="E15" s="17"/>
      <c r="F15" s="119"/>
      <c r="G15" s="119"/>
      <c r="H15" s="14"/>
      <c r="I15" s="14"/>
    </row>
    <row r="16" spans="2:9" ht="15.8" thickBot="1" x14ac:dyDescent="0.3">
      <c r="B16" s="115" t="s">
        <v>19</v>
      </c>
      <c r="C16" s="116"/>
      <c r="D16" s="117"/>
      <c r="E16" s="9" t="s">
        <v>12</v>
      </c>
      <c r="F16" s="114"/>
      <c r="G16" s="114"/>
      <c r="H16" s="8"/>
      <c r="I16" s="8"/>
    </row>
    <row r="17" spans="2:9" ht="15.8" thickBot="1" x14ac:dyDescent="0.3">
      <c r="B17" s="2"/>
      <c r="C17" s="7"/>
      <c r="D17" s="8"/>
      <c r="E17" s="17"/>
      <c r="F17" s="112"/>
      <c r="G17" s="112"/>
      <c r="H17" s="11"/>
      <c r="I17" s="11"/>
    </row>
    <row r="18" spans="2:9" ht="15.8" thickBot="1" x14ac:dyDescent="0.3">
      <c r="B18" s="26"/>
      <c r="C18" s="31"/>
      <c r="D18" s="113" t="s">
        <v>22</v>
      </c>
      <c r="E18" s="113"/>
      <c r="F18" s="113"/>
      <c r="G18" s="113"/>
      <c r="H18" s="113"/>
      <c r="I18" s="113"/>
    </row>
    <row r="19" spans="2:9" ht="15.8" thickBot="1" x14ac:dyDescent="0.3">
      <c r="B19" s="26"/>
      <c r="C19" s="20" t="s">
        <v>7</v>
      </c>
      <c r="D19" s="24" t="s">
        <v>8</v>
      </c>
      <c r="E19" s="25" t="s">
        <v>9</v>
      </c>
      <c r="F19" s="25" t="s">
        <v>10</v>
      </c>
      <c r="G19" s="25" t="s">
        <v>2</v>
      </c>
      <c r="H19" s="25" t="s">
        <v>11</v>
      </c>
      <c r="I19" s="25" t="s">
        <v>24</v>
      </c>
    </row>
    <row r="20" spans="2:9" ht="14.95" thickBot="1" x14ac:dyDescent="0.3">
      <c r="B20" s="19"/>
      <c r="C20" s="22">
        <v>2005</v>
      </c>
      <c r="D20" s="32"/>
      <c r="E20" s="33"/>
      <c r="F20" s="33"/>
      <c r="G20" s="33"/>
      <c r="H20" s="120"/>
      <c r="I20" s="120"/>
    </row>
    <row r="21" spans="2:9" ht="14.95" thickBot="1" x14ac:dyDescent="0.3">
      <c r="B21" s="23"/>
      <c r="C21" s="22">
        <v>2010</v>
      </c>
      <c r="D21" s="32"/>
      <c r="E21" s="33"/>
      <c r="F21" s="33"/>
      <c r="G21" s="33"/>
      <c r="H21" s="120"/>
      <c r="I21" s="120"/>
    </row>
    <row r="22" spans="2:9" ht="14.95" thickBot="1" x14ac:dyDescent="0.3">
      <c r="B22" s="23"/>
      <c r="C22" s="22">
        <v>2015</v>
      </c>
      <c r="D22" s="32"/>
      <c r="E22" s="33"/>
      <c r="F22" s="33"/>
      <c r="G22" s="33"/>
      <c r="H22" s="120"/>
      <c r="I22" s="120"/>
    </row>
    <row r="23" spans="2:9" ht="14.95" thickBot="1" x14ac:dyDescent="0.3">
      <c r="B23" s="2"/>
      <c r="C23" s="7"/>
      <c r="D23" s="8"/>
      <c r="E23" s="17"/>
      <c r="F23" s="14"/>
      <c r="G23" s="14"/>
      <c r="H23" s="119"/>
      <c r="I23" s="119"/>
    </row>
    <row r="24" spans="2:9" ht="14.95" thickBot="1" x14ac:dyDescent="0.3">
      <c r="B24" s="115" t="s">
        <v>21</v>
      </c>
      <c r="C24" s="116"/>
      <c r="D24" s="117"/>
      <c r="E24" s="18" t="s">
        <v>12</v>
      </c>
      <c r="F24" s="8"/>
      <c r="G24" s="8"/>
      <c r="H24" s="114"/>
      <c r="I24" s="114"/>
    </row>
    <row r="25" spans="2:9" ht="14.95" thickBot="1" x14ac:dyDescent="0.3">
      <c r="B25" s="3"/>
      <c r="C25" s="10"/>
      <c r="D25" s="11"/>
      <c r="E25" s="17"/>
      <c r="F25" s="11"/>
      <c r="G25" s="11"/>
      <c r="H25" s="112"/>
      <c r="I25" s="112"/>
    </row>
  </sheetData>
  <mergeCells count="21">
    <mergeCell ref="D2:I2"/>
    <mergeCell ref="H25:I25"/>
    <mergeCell ref="H24:I24"/>
    <mergeCell ref="H4:I4"/>
    <mergeCell ref="H5:I5"/>
    <mergeCell ref="H6:I6"/>
    <mergeCell ref="H7:I7"/>
    <mergeCell ref="B8:D8"/>
    <mergeCell ref="D10:I10"/>
    <mergeCell ref="H8:I8"/>
    <mergeCell ref="F15:G15"/>
    <mergeCell ref="B16:D16"/>
    <mergeCell ref="H20:I20"/>
    <mergeCell ref="H21:I21"/>
    <mergeCell ref="H22:I22"/>
    <mergeCell ref="H23:I23"/>
    <mergeCell ref="H9:I9"/>
    <mergeCell ref="F17:G17"/>
    <mergeCell ref="D18:I18"/>
    <mergeCell ref="F16:G16"/>
    <mergeCell ref="B24:D24"/>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14"/>
  <sheetViews>
    <sheetView workbookViewId="0">
      <selection activeCell="B13" sqref="B13"/>
    </sheetView>
  </sheetViews>
  <sheetFormatPr baseColWidth="10" defaultColWidth="11.375" defaultRowHeight="14.3" x14ac:dyDescent="0.25"/>
  <cols>
    <col min="3" max="3" width="36.625" customWidth="1"/>
    <col min="4" max="4" width="21.375" customWidth="1"/>
    <col min="5" max="7" width="12.875" customWidth="1"/>
  </cols>
  <sheetData>
    <row r="1" spans="3:7" ht="21.1" x14ac:dyDescent="0.35">
      <c r="C1" s="91" t="s">
        <v>38</v>
      </c>
      <c r="D1" s="91"/>
      <c r="E1" s="91"/>
    </row>
    <row r="2" spans="3:7" ht="14.95" x14ac:dyDescent="0.25">
      <c r="C2" t="s">
        <v>39</v>
      </c>
    </row>
    <row r="3" spans="3:7" ht="15.8" thickBot="1" x14ac:dyDescent="0.3"/>
    <row r="4" spans="3:7" ht="14.95" thickBot="1" x14ac:dyDescent="0.3">
      <c r="C4" s="123" t="s">
        <v>30</v>
      </c>
      <c r="D4" s="123" t="s">
        <v>31</v>
      </c>
      <c r="E4" s="125" t="s">
        <v>32</v>
      </c>
      <c r="F4" s="126"/>
      <c r="G4" s="126"/>
    </row>
    <row r="5" spans="3:7" ht="14.95" thickBot="1" x14ac:dyDescent="0.3">
      <c r="C5" s="124"/>
      <c r="D5" s="124"/>
      <c r="E5" s="76">
        <v>2015</v>
      </c>
      <c r="F5" s="74">
        <v>2010</v>
      </c>
      <c r="G5" s="76">
        <v>2005</v>
      </c>
    </row>
    <row r="6" spans="3:7" ht="15.8" thickBot="1" x14ac:dyDescent="0.3">
      <c r="C6" s="127" t="s">
        <v>10</v>
      </c>
      <c r="D6" s="128"/>
      <c r="E6" s="128"/>
      <c r="F6" s="128"/>
      <c r="G6" s="128"/>
    </row>
    <row r="7" spans="3:7" ht="15.8" thickBot="1" x14ac:dyDescent="0.3">
      <c r="C7" s="87" t="s">
        <v>35</v>
      </c>
      <c r="D7" s="88"/>
      <c r="E7" s="97">
        <v>26.303999999999998</v>
      </c>
      <c r="F7" s="81"/>
      <c r="G7" s="82"/>
    </row>
    <row r="8" spans="3:7" ht="15.8" thickBot="1" x14ac:dyDescent="0.3">
      <c r="C8" s="121" t="s">
        <v>37</v>
      </c>
      <c r="D8" s="122"/>
      <c r="E8" s="122"/>
      <c r="F8" s="122"/>
      <c r="G8" s="122"/>
    </row>
    <row r="9" spans="3:7" ht="15.8" thickBot="1" x14ac:dyDescent="0.3">
      <c r="C9" s="89"/>
      <c r="D9" s="90"/>
      <c r="E9" s="83"/>
      <c r="F9" s="84"/>
      <c r="G9" s="85"/>
    </row>
    <row r="10" spans="3:7" ht="15.8" thickBot="1" x14ac:dyDescent="0.3">
      <c r="C10" s="89"/>
      <c r="D10" s="90"/>
      <c r="E10" s="83"/>
      <c r="F10" s="84"/>
      <c r="G10" s="85"/>
    </row>
    <row r="11" spans="3:7" ht="15.8" thickBot="1" x14ac:dyDescent="0.3">
      <c r="C11" s="121" t="s">
        <v>36</v>
      </c>
      <c r="D11" s="122"/>
      <c r="E11" s="122"/>
      <c r="F11" s="122"/>
      <c r="G11" s="122"/>
    </row>
    <row r="12" spans="3:7" ht="14.95" customHeight="1" thickBot="1" x14ac:dyDescent="0.3">
      <c r="C12" s="89"/>
      <c r="D12" s="90"/>
      <c r="E12" s="98">
        <f>'TC summary '!E32</f>
        <v>7.0740743999999998</v>
      </c>
      <c r="F12" s="84"/>
      <c r="G12" s="85"/>
    </row>
    <row r="13" spans="3:7" ht="43.5" customHeight="1" thickBot="1" x14ac:dyDescent="0.3">
      <c r="C13" s="86" t="s">
        <v>33</v>
      </c>
      <c r="D13" s="75" t="s">
        <v>34</v>
      </c>
      <c r="E13" s="97">
        <f>E7+E9+E10+E12</f>
        <v>33.378074399999996</v>
      </c>
      <c r="F13" s="81"/>
      <c r="G13" s="82"/>
    </row>
    <row r="14" spans="3:7" ht="14.3" customHeight="1" thickBot="1" x14ac:dyDescent="0.3">
      <c r="C14" s="77"/>
      <c r="D14" s="78"/>
      <c r="E14" s="99"/>
      <c r="F14" s="79"/>
      <c r="G14" s="80"/>
    </row>
  </sheetData>
  <mergeCells count="6">
    <mergeCell ref="C11:G11"/>
    <mergeCell ref="C8:G8"/>
    <mergeCell ref="C4:C5"/>
    <mergeCell ref="D4:D5"/>
    <mergeCell ref="E4:G4"/>
    <mergeCell ref="C6:G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read me</vt:lpstr>
      <vt:lpstr>TC summary </vt:lpstr>
      <vt:lpstr>calculation details</vt:lpstr>
      <vt:lpstr>Tabelle4</vt:lpstr>
      <vt:lpstr>Summary table for all TC </vt:lpstr>
    </vt:vector>
  </TitlesOfParts>
  <Company>Umweltbundeamt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Jean-Pierre CHANG</cp:lastModifiedBy>
  <dcterms:created xsi:type="dcterms:W3CDTF">2017-06-20T08:41:46Z</dcterms:created>
  <dcterms:modified xsi:type="dcterms:W3CDTF">2017-06-22T15:08:23Z</dcterms:modified>
</cp:coreProperties>
</file>