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slfil01\JULJAB$\01-Utslippsregnskap\01-CLRTAP\08-Revisjon\1-2018\Armenia\"/>
    </mc:Choice>
  </mc:AlternateContent>
  <bookViews>
    <workbookView xWindow="0" yWindow="0" windowWidth="19200" windowHeight="7720"/>
  </bookViews>
  <sheets>
    <sheet name="TC summary 2A1 PMs " sheetId="1" r:id="rId1"/>
    <sheet name="calculation details 2A1 PMs" sheetId="3" r:id="rId2"/>
    <sheet name="TC summary 2C2 PMs " sheetId="10" r:id="rId3"/>
    <sheet name="calculation details 2C2 PMs " sheetId="11" r:id="rId4"/>
    <sheet name="TC summary 2C6" sheetId="12" r:id="rId5"/>
    <sheet name="calculation details 2C6" sheetId="14" r:id="rId6"/>
    <sheet name="TC summary 2C7a" sheetId="15" r:id="rId7"/>
    <sheet name="calculation details 2C7a" sheetId="16" r:id="rId8"/>
    <sheet name="TC summary 2C7c" sheetId="17" r:id="rId9"/>
    <sheet name="calculation details 2C7c" sheetId="18" r:id="rId10"/>
    <sheet name="TC summary 2D3a" sheetId="19" r:id="rId11"/>
    <sheet name="calculation details 2D3a" sheetId="20" r:id="rId12"/>
  </sheets>
  <definedNames>
    <definedName name="_ftn1" localSheetId="0">'TC summary 2A1 PMs '!#REF!</definedName>
    <definedName name="_ftn1" localSheetId="2">'TC summary 2C2 PMs '!#REF!</definedName>
    <definedName name="_ftn1" localSheetId="4">'TC summary 2C6'!#REF!</definedName>
    <definedName name="_ftn1" localSheetId="6">'TC summary 2C7a'!#REF!</definedName>
    <definedName name="_ftn1" localSheetId="8">'TC summary 2C7c'!#REF!</definedName>
    <definedName name="_ftn1" localSheetId="10">'TC summary 2D3a'!#REF!</definedName>
    <definedName name="_ftnref1" localSheetId="0">'TC summary 2A1 PMs '!#REF!</definedName>
    <definedName name="_ftnref1" localSheetId="2">'TC summary 2C2 PMs '!#REF!</definedName>
    <definedName name="_ftnref1" localSheetId="4">'TC summary 2C6'!#REF!</definedName>
    <definedName name="_ftnref1" localSheetId="6">'TC summary 2C7a'!#REF!</definedName>
    <definedName name="_ftnref1" localSheetId="8">'TC summary 2C7c'!#REF!</definedName>
    <definedName name="_ftnref1" localSheetId="10">'TC summary 2D3a'!#REF!</definedName>
    <definedName name="_Ref477429670" localSheetId="0">'TC summary 2A1 PMs '!#REF!</definedName>
    <definedName name="_Ref477429670" localSheetId="2">'TC summary 2C2 PMs '!#REF!</definedName>
    <definedName name="_Ref477429670" localSheetId="4">'TC summary 2C6'!#REF!</definedName>
    <definedName name="_Ref477429670" localSheetId="6">'TC summary 2C7a'!#REF!</definedName>
    <definedName name="_Ref477429670" localSheetId="8">'TC summary 2C7c'!#REF!</definedName>
    <definedName name="_Ref477429670" localSheetId="10">'TC summary 2D3a'!#REF!</definedName>
    <definedName name="_Toc477866880" localSheetId="0">'TC summary 2A1 PMs '!#REF!</definedName>
    <definedName name="_Toc477866880" localSheetId="2">'TC summary 2C2 PMs '!#REF!</definedName>
    <definedName name="_Toc477866880" localSheetId="4">'TC summary 2C6'!#REF!</definedName>
    <definedName name="_Toc477866880" localSheetId="6">'TC summary 2C7a'!#REF!</definedName>
    <definedName name="_Toc477866880" localSheetId="8">'TC summary 2C7c'!#REF!</definedName>
    <definedName name="_Toc477866880" localSheetId="10">'TC summary 2D3a'!#REF!</definedName>
  </definedNames>
  <calcPr calcId="162913"/>
</workbook>
</file>

<file path=xl/calcChain.xml><?xml version="1.0" encoding="utf-8"?>
<calcChain xmlns="http://schemas.openxmlformats.org/spreadsheetml/2006/main">
  <c r="D18" i="11" l="1"/>
  <c r="E18" i="11"/>
  <c r="F18" i="11"/>
  <c r="G18" i="11"/>
  <c r="D6" i="18"/>
  <c r="D7" i="18"/>
  <c r="D8" i="18"/>
  <c r="D9" i="18"/>
  <c r="D10" i="18"/>
  <c r="D11" i="18"/>
  <c r="D12" i="18"/>
  <c r="D13" i="18"/>
  <c r="D14" i="18"/>
  <c r="D15" i="18"/>
  <c r="D16" i="18"/>
  <c r="D17" i="18"/>
  <c r="D18" i="18"/>
  <c r="D19" i="18"/>
  <c r="D20" i="18"/>
  <c r="D21" i="18"/>
  <c r="D22" i="18"/>
  <c r="D23" i="18"/>
  <c r="D24" i="18"/>
  <c r="D5" i="18"/>
  <c r="D5" i="20"/>
  <c r="C5" i="20"/>
  <c r="C6" i="20"/>
  <c r="D6" i="20"/>
  <c r="C7" i="20"/>
  <c r="D7" i="20"/>
  <c r="C8" i="20"/>
  <c r="D8" i="20"/>
  <c r="C9" i="20"/>
  <c r="D9" i="20"/>
  <c r="C10" i="20"/>
  <c r="D10" i="20"/>
  <c r="C11" i="20"/>
  <c r="D11" i="20"/>
  <c r="C12" i="20"/>
  <c r="D12" i="20"/>
  <c r="C13" i="20"/>
  <c r="D13" i="20"/>
  <c r="C14" i="20"/>
  <c r="D14" i="20"/>
  <c r="C15" i="20"/>
  <c r="D15" i="20"/>
  <c r="C16" i="20"/>
  <c r="D16" i="20"/>
  <c r="C17" i="20"/>
  <c r="D17" i="20"/>
  <c r="C18" i="20"/>
  <c r="D18" i="20"/>
  <c r="C19" i="20"/>
  <c r="D19" i="20"/>
  <c r="C20" i="20"/>
  <c r="D20" i="20"/>
  <c r="C21" i="20"/>
  <c r="D21" i="20"/>
  <c r="C22" i="20"/>
  <c r="D22" i="20"/>
  <c r="C23" i="20"/>
  <c r="D23" i="20"/>
  <c r="C24" i="20"/>
  <c r="D24" i="20"/>
  <c r="C25" i="20"/>
  <c r="D25" i="20"/>
  <c r="C26" i="20"/>
  <c r="D26" i="20"/>
  <c r="C27" i="20"/>
  <c r="D27" i="20"/>
  <c r="C28" i="20"/>
  <c r="D28" i="20"/>
  <c r="C29" i="20"/>
  <c r="D29" i="20"/>
  <c r="C30" i="20"/>
  <c r="D30" i="20"/>
  <c r="C31" i="20"/>
  <c r="D31" i="20"/>
  <c r="C6" i="18"/>
  <c r="C7" i="18"/>
  <c r="C8" i="18"/>
  <c r="C9" i="18"/>
  <c r="C10" i="18"/>
  <c r="C11" i="18"/>
  <c r="C12" i="18"/>
  <c r="C13" i="18"/>
  <c r="C14" i="18"/>
  <c r="C15" i="18"/>
  <c r="C16" i="18"/>
  <c r="C17" i="18"/>
  <c r="C18" i="18"/>
  <c r="C19" i="18"/>
  <c r="C20" i="18"/>
  <c r="C21" i="18"/>
  <c r="C22" i="18"/>
  <c r="C23" i="18"/>
  <c r="C24" i="18"/>
  <c r="C5" i="18"/>
  <c r="H17" i="16"/>
  <c r="I17" i="16"/>
  <c r="J17" i="16"/>
  <c r="H16" i="16"/>
  <c r="I16" i="16"/>
  <c r="J16" i="16"/>
  <c r="H15" i="16"/>
  <c r="I15" i="16"/>
  <c r="J15" i="16"/>
  <c r="H14" i="16"/>
  <c r="I14" i="16"/>
  <c r="J14" i="16"/>
  <c r="H13" i="16"/>
  <c r="I13" i="16"/>
  <c r="J13" i="16"/>
  <c r="H12" i="16"/>
  <c r="I12" i="16"/>
  <c r="J12" i="16"/>
  <c r="H11" i="16"/>
  <c r="I11" i="16"/>
  <c r="J11" i="16"/>
  <c r="H10" i="16"/>
  <c r="I10" i="16"/>
  <c r="J10" i="16"/>
  <c r="H9" i="16"/>
  <c r="I9" i="16"/>
  <c r="J9" i="16"/>
  <c r="H8" i="16"/>
  <c r="I8" i="16"/>
  <c r="J8" i="16"/>
  <c r="H7" i="16"/>
  <c r="I7" i="16"/>
  <c r="J7" i="16"/>
  <c r="H6" i="16"/>
  <c r="I6" i="16"/>
  <c r="J6" i="16"/>
  <c r="H5" i="16"/>
  <c r="I5" i="16"/>
  <c r="J5" i="16"/>
  <c r="I18" i="16"/>
  <c r="J18" i="16"/>
  <c r="K18" i="16"/>
  <c r="L18" i="16"/>
  <c r="K17" i="16"/>
  <c r="L17" i="16"/>
  <c r="K16" i="16"/>
  <c r="L16" i="16"/>
  <c r="K15" i="16"/>
  <c r="L15" i="16"/>
  <c r="K14" i="16"/>
  <c r="L14" i="16"/>
  <c r="K13" i="16"/>
  <c r="L13" i="16"/>
  <c r="K12" i="16"/>
  <c r="L12" i="16"/>
  <c r="K11" i="16"/>
  <c r="L11" i="16"/>
  <c r="K10" i="16"/>
  <c r="L10" i="16"/>
  <c r="K9" i="16"/>
  <c r="L9" i="16"/>
  <c r="K8" i="16"/>
  <c r="L8" i="16"/>
  <c r="K7" i="16"/>
  <c r="L7" i="16"/>
  <c r="K6" i="16"/>
  <c r="L6" i="16"/>
  <c r="K5" i="16"/>
  <c r="L5" i="16"/>
  <c r="P5" i="16" l="1"/>
  <c r="O5" i="16"/>
  <c r="M5" i="16"/>
  <c r="N5" i="16" s="1"/>
  <c r="G5" i="16"/>
  <c r="F5" i="16"/>
  <c r="E5" i="16"/>
  <c r="D5" i="16"/>
  <c r="C5" i="16"/>
  <c r="P6" i="16"/>
  <c r="O6" i="16"/>
  <c r="M6" i="16"/>
  <c r="N6" i="16" s="1"/>
  <c r="G6" i="16"/>
  <c r="F6" i="16"/>
  <c r="E6" i="16"/>
  <c r="D6" i="16"/>
  <c r="C6" i="16"/>
  <c r="P7" i="16"/>
  <c r="O7" i="16"/>
  <c r="M7" i="16"/>
  <c r="N7" i="16" s="1"/>
  <c r="G7" i="16"/>
  <c r="F7" i="16"/>
  <c r="E7" i="16"/>
  <c r="D7" i="16"/>
  <c r="C7" i="16"/>
  <c r="P8" i="16"/>
  <c r="O8" i="16"/>
  <c r="M8" i="16"/>
  <c r="N8" i="16" s="1"/>
  <c r="G8" i="16"/>
  <c r="F8" i="16"/>
  <c r="E8" i="16"/>
  <c r="D8" i="16"/>
  <c r="C8" i="16"/>
  <c r="P9" i="16"/>
  <c r="O9" i="16"/>
  <c r="M9" i="16"/>
  <c r="N9" i="16" s="1"/>
  <c r="G9" i="16"/>
  <c r="F9" i="16"/>
  <c r="E9" i="16"/>
  <c r="D9" i="16"/>
  <c r="C9" i="16"/>
  <c r="P10" i="16"/>
  <c r="O10" i="16"/>
  <c r="M10" i="16"/>
  <c r="N10" i="16" s="1"/>
  <c r="G10" i="16"/>
  <c r="F10" i="16"/>
  <c r="E10" i="16"/>
  <c r="D10" i="16"/>
  <c r="C10" i="16"/>
  <c r="P11" i="16"/>
  <c r="O11" i="16"/>
  <c r="M11" i="16"/>
  <c r="N11" i="16" s="1"/>
  <c r="G11" i="16"/>
  <c r="F11" i="16"/>
  <c r="E11" i="16"/>
  <c r="D11" i="16"/>
  <c r="C11" i="16"/>
  <c r="P12" i="16"/>
  <c r="O12" i="16"/>
  <c r="M12" i="16"/>
  <c r="N12" i="16" s="1"/>
  <c r="G12" i="16"/>
  <c r="F12" i="16"/>
  <c r="E12" i="16"/>
  <c r="D12" i="16"/>
  <c r="C12" i="16"/>
  <c r="P13" i="16"/>
  <c r="O13" i="16"/>
  <c r="M13" i="16"/>
  <c r="N13" i="16" s="1"/>
  <c r="G13" i="16"/>
  <c r="F13" i="16"/>
  <c r="E13" i="16"/>
  <c r="D13" i="16"/>
  <c r="C13" i="16"/>
  <c r="P14" i="16"/>
  <c r="O14" i="16"/>
  <c r="M14" i="16"/>
  <c r="N14" i="16" s="1"/>
  <c r="G14" i="16"/>
  <c r="F14" i="16"/>
  <c r="E14" i="16"/>
  <c r="D14" i="16"/>
  <c r="C14" i="16"/>
  <c r="P15" i="16"/>
  <c r="O15" i="16"/>
  <c r="M15" i="16"/>
  <c r="N15" i="16" s="1"/>
  <c r="G15" i="16"/>
  <c r="F15" i="16"/>
  <c r="E15" i="16"/>
  <c r="D15" i="16"/>
  <c r="C15" i="16"/>
  <c r="P16" i="16"/>
  <c r="O16" i="16"/>
  <c r="M16" i="16"/>
  <c r="N16" i="16" s="1"/>
  <c r="G16" i="16"/>
  <c r="F16" i="16"/>
  <c r="E16" i="16"/>
  <c r="D16" i="16"/>
  <c r="C16" i="16"/>
  <c r="P17" i="16"/>
  <c r="O17" i="16"/>
  <c r="M17" i="16"/>
  <c r="N17" i="16" s="1"/>
  <c r="G17" i="16"/>
  <c r="F17" i="16"/>
  <c r="E17" i="16"/>
  <c r="D17" i="16"/>
  <c r="C17" i="16"/>
  <c r="P18" i="16"/>
  <c r="O18" i="16"/>
  <c r="M18" i="16"/>
  <c r="N18" i="16" s="1"/>
  <c r="H18" i="16"/>
  <c r="G18" i="16"/>
  <c r="F18" i="16"/>
  <c r="E18" i="16"/>
  <c r="D18" i="16"/>
  <c r="C18" i="16"/>
  <c r="M18" i="14"/>
  <c r="L18" i="14"/>
  <c r="K18" i="14"/>
  <c r="J18" i="14"/>
  <c r="I18" i="14"/>
  <c r="H18" i="14"/>
  <c r="G18" i="14"/>
  <c r="F18" i="14"/>
  <c r="E18" i="14"/>
  <c r="D18" i="14"/>
  <c r="C18" i="14"/>
  <c r="M17" i="14"/>
  <c r="L17" i="14"/>
  <c r="K17" i="14"/>
  <c r="J17" i="14"/>
  <c r="I17" i="14"/>
  <c r="H17" i="14"/>
  <c r="G17" i="14"/>
  <c r="F17" i="14"/>
  <c r="E17" i="14"/>
  <c r="D17" i="14"/>
  <c r="C17" i="14"/>
  <c r="M16" i="14"/>
  <c r="L16" i="14"/>
  <c r="K16" i="14"/>
  <c r="J16" i="14"/>
  <c r="I16" i="14"/>
  <c r="H16" i="14"/>
  <c r="G16" i="14"/>
  <c r="F16" i="14"/>
  <c r="E16" i="14"/>
  <c r="D16" i="14"/>
  <c r="C16" i="14"/>
  <c r="M15" i="14"/>
  <c r="L15" i="14"/>
  <c r="K15" i="14"/>
  <c r="J15" i="14"/>
  <c r="I15" i="14"/>
  <c r="H15" i="14"/>
  <c r="G15" i="14"/>
  <c r="F15" i="14"/>
  <c r="E15" i="14"/>
  <c r="D15" i="14"/>
  <c r="C15" i="14"/>
  <c r="M14" i="14"/>
  <c r="L14" i="14"/>
  <c r="K14" i="14"/>
  <c r="J14" i="14"/>
  <c r="I14" i="14"/>
  <c r="H14" i="14"/>
  <c r="G14" i="14"/>
  <c r="F14" i="14"/>
  <c r="E14" i="14"/>
  <c r="D14" i="14"/>
  <c r="C14" i="14"/>
  <c r="M13" i="14"/>
  <c r="L13" i="14"/>
  <c r="K13" i="14"/>
  <c r="J13" i="14"/>
  <c r="I13" i="14"/>
  <c r="H13" i="14"/>
  <c r="G13" i="14"/>
  <c r="F13" i="14"/>
  <c r="E13" i="14"/>
  <c r="D13" i="14"/>
  <c r="C13" i="14"/>
  <c r="M12" i="14"/>
  <c r="L12" i="14"/>
  <c r="K12" i="14"/>
  <c r="J12" i="14"/>
  <c r="I12" i="14"/>
  <c r="H12" i="14"/>
  <c r="G12" i="14"/>
  <c r="F12" i="14"/>
  <c r="E12" i="14"/>
  <c r="D12" i="14"/>
  <c r="C12" i="14"/>
  <c r="M11" i="14"/>
  <c r="L11" i="14"/>
  <c r="K11" i="14"/>
  <c r="J11" i="14"/>
  <c r="I11" i="14"/>
  <c r="H11" i="14"/>
  <c r="G11" i="14"/>
  <c r="F11" i="14"/>
  <c r="E11" i="14"/>
  <c r="D11" i="14"/>
  <c r="C11" i="14"/>
  <c r="M10" i="14"/>
  <c r="L10" i="14"/>
  <c r="K10" i="14"/>
  <c r="J10" i="14"/>
  <c r="I10" i="14"/>
  <c r="H10" i="14"/>
  <c r="G10" i="14"/>
  <c r="F10" i="14"/>
  <c r="E10" i="14"/>
  <c r="D10" i="14"/>
  <c r="C10" i="14"/>
  <c r="M9" i="14"/>
  <c r="L9" i="14"/>
  <c r="K9" i="14"/>
  <c r="J9" i="14"/>
  <c r="I9" i="14"/>
  <c r="H9" i="14"/>
  <c r="G9" i="14"/>
  <c r="F9" i="14"/>
  <c r="E9" i="14"/>
  <c r="D9" i="14"/>
  <c r="C9" i="14"/>
  <c r="M8" i="14"/>
  <c r="L8" i="14"/>
  <c r="K8" i="14"/>
  <c r="J8" i="14"/>
  <c r="I8" i="14"/>
  <c r="H8" i="14"/>
  <c r="G8" i="14"/>
  <c r="F8" i="14"/>
  <c r="E8" i="14"/>
  <c r="D8" i="14"/>
  <c r="C8" i="14"/>
  <c r="M7" i="14"/>
  <c r="L7" i="14"/>
  <c r="K7" i="14"/>
  <c r="J7" i="14"/>
  <c r="I7" i="14"/>
  <c r="H7" i="14"/>
  <c r="G7" i="14"/>
  <c r="F7" i="14"/>
  <c r="E7" i="14"/>
  <c r="D7" i="14"/>
  <c r="C7" i="14"/>
  <c r="M6" i="14"/>
  <c r="L6" i="14"/>
  <c r="K6" i="14"/>
  <c r="J6" i="14"/>
  <c r="I6" i="14"/>
  <c r="H6" i="14"/>
  <c r="G6" i="14"/>
  <c r="F6" i="14"/>
  <c r="E6" i="14"/>
  <c r="D6" i="14"/>
  <c r="C6" i="14"/>
  <c r="M5" i="14"/>
  <c r="L5" i="14"/>
  <c r="K5" i="14"/>
  <c r="J5" i="14"/>
  <c r="I5" i="14"/>
  <c r="H5" i="14"/>
  <c r="G5" i="14"/>
  <c r="F5" i="14"/>
  <c r="E5" i="14"/>
  <c r="D5" i="14"/>
  <c r="C5" i="14"/>
  <c r="F17" i="11"/>
  <c r="G17" i="11" s="1"/>
  <c r="E16" i="11"/>
  <c r="F16" i="11"/>
  <c r="G16" i="11" s="1"/>
  <c r="E15" i="11"/>
  <c r="D15" i="11"/>
  <c r="E14" i="11"/>
  <c r="F13" i="11"/>
  <c r="G13" i="11" s="1"/>
  <c r="F12" i="11"/>
  <c r="G12" i="11" s="1"/>
  <c r="F11" i="11"/>
  <c r="G11" i="11" s="1"/>
  <c r="E10" i="11"/>
  <c r="F9" i="11"/>
  <c r="G9" i="11" s="1"/>
  <c r="E8" i="11"/>
  <c r="F8" i="11"/>
  <c r="G8" i="11" s="1"/>
  <c r="E7" i="11"/>
  <c r="D7" i="11"/>
  <c r="E6" i="11"/>
  <c r="F5" i="11"/>
  <c r="G5" i="11" s="1"/>
  <c r="D11" i="3"/>
  <c r="E11" i="3" s="1"/>
  <c r="D12" i="3"/>
  <c r="E12" i="3" s="1"/>
  <c r="D13" i="3"/>
  <c r="D14" i="3"/>
  <c r="E14" i="3" s="1"/>
  <c r="D15" i="3"/>
  <c r="E15" i="3" s="1"/>
  <c r="D16" i="3"/>
  <c r="E16" i="3" s="1"/>
  <c r="D17" i="3"/>
  <c r="D18" i="3"/>
  <c r="E18" i="3" s="1"/>
  <c r="D19" i="3"/>
  <c r="E19" i="3" s="1"/>
  <c r="D20" i="3"/>
  <c r="E20" i="3" s="1"/>
  <c r="D21" i="3"/>
  <c r="D22" i="3"/>
  <c r="E22" i="3" s="1"/>
  <c r="D23" i="3"/>
  <c r="E23" i="3" s="1"/>
  <c r="D24" i="3"/>
  <c r="E24" i="3" s="1"/>
  <c r="D25" i="3"/>
  <c r="D10" i="3"/>
  <c r="F10" i="3" s="1"/>
  <c r="E6" i="3"/>
  <c r="F6" i="3"/>
  <c r="G6" i="3"/>
  <c r="H6" i="3" s="1"/>
  <c r="E7" i="3"/>
  <c r="F7" i="3"/>
  <c r="G7" i="3"/>
  <c r="H7" i="3" s="1"/>
  <c r="E8" i="3"/>
  <c r="F8" i="3"/>
  <c r="G8" i="3"/>
  <c r="H8" i="3" s="1"/>
  <c r="E9" i="3"/>
  <c r="F9" i="3"/>
  <c r="G9" i="3"/>
  <c r="H9" i="3" s="1"/>
  <c r="F11" i="3"/>
  <c r="G11" i="3"/>
  <c r="H11" i="3" s="1"/>
  <c r="E13" i="3"/>
  <c r="F13" i="3"/>
  <c r="G13" i="3"/>
  <c r="H13" i="3" s="1"/>
  <c r="G15" i="3"/>
  <c r="H15" i="3" s="1"/>
  <c r="E17" i="3"/>
  <c r="F17" i="3"/>
  <c r="G17" i="3"/>
  <c r="H17" i="3" s="1"/>
  <c r="G19" i="3"/>
  <c r="H19" i="3" s="1"/>
  <c r="E21" i="3"/>
  <c r="F21" i="3"/>
  <c r="G21" i="3"/>
  <c r="H21" i="3" s="1"/>
  <c r="G23" i="3"/>
  <c r="H23" i="3" s="1"/>
  <c r="E25" i="3"/>
  <c r="F25" i="3"/>
  <c r="G25" i="3"/>
  <c r="H25" i="3" s="1"/>
  <c r="G22" i="3" l="1"/>
  <c r="H22" i="3" s="1"/>
  <c r="F6" i="11"/>
  <c r="G6" i="11" s="1"/>
  <c r="F7" i="11"/>
  <c r="G7" i="11" s="1"/>
  <c r="D11" i="11"/>
  <c r="D12" i="11"/>
  <c r="F14" i="11"/>
  <c r="G14" i="11" s="1"/>
  <c r="F15" i="11"/>
  <c r="G15" i="11" s="1"/>
  <c r="E11" i="11"/>
  <c r="E12" i="11"/>
  <c r="D8" i="11"/>
  <c r="F10" i="11"/>
  <c r="G10" i="11" s="1"/>
  <c r="D16" i="11"/>
  <c r="D9" i="11"/>
  <c r="D17" i="11"/>
  <c r="E5" i="11"/>
  <c r="D6" i="11"/>
  <c r="E9" i="11"/>
  <c r="D10" i="11"/>
  <c r="E13" i="11"/>
  <c r="D14" i="11"/>
  <c r="E17" i="11"/>
  <c r="D5" i="11"/>
  <c r="D13" i="11"/>
  <c r="G14" i="3"/>
  <c r="H14" i="3" s="1"/>
  <c r="F22" i="3"/>
  <c r="G18" i="3"/>
  <c r="H18" i="3" s="1"/>
  <c r="F18" i="3"/>
  <c r="F14" i="3"/>
  <c r="G12" i="3"/>
  <c r="H12" i="3" s="1"/>
  <c r="G24" i="3"/>
  <c r="H24" i="3" s="1"/>
  <c r="G20" i="3"/>
  <c r="H20" i="3" s="1"/>
  <c r="G16" i="3"/>
  <c r="H16" i="3" s="1"/>
  <c r="F12" i="3"/>
  <c r="F24" i="3"/>
  <c r="F23" i="3"/>
  <c r="F20" i="3"/>
  <c r="F19" i="3"/>
  <c r="F16" i="3"/>
  <c r="F15" i="3"/>
  <c r="G10" i="3"/>
  <c r="H10" i="3" s="1"/>
  <c r="E10" i="3"/>
</calcChain>
</file>

<file path=xl/comments1.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2.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 ref="G15" authorId="0" shapeId="0">
      <text>
        <r>
          <rPr>
            <b/>
            <sz val="9"/>
            <color indexed="81"/>
            <rFont val="Tahoma"/>
            <family val="2"/>
          </rPr>
          <t>Mareckova Katarina:</t>
        </r>
        <r>
          <rPr>
            <sz val="9"/>
            <color indexed="81"/>
            <rFont val="Tahoma"/>
            <family val="2"/>
          </rPr>
          <t xml:space="preserve">
Pollutanats can be replaced by ERT as needed for particular case </t>
        </r>
      </text>
    </comment>
  </commentList>
</comments>
</file>

<file path=xl/comments3.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List>
</comments>
</file>

<file path=xl/comments4.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List>
</comments>
</file>

<file path=xl/comments5.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List>
</comments>
</file>

<file path=xl/comments6.xml><?xml version="1.0" encoding="utf-8"?>
<comments xmlns="http://schemas.openxmlformats.org/spreadsheetml/2006/main">
  <authors>
    <author>Mareckova Katarina</author>
  </authors>
  <commentList>
    <comment ref="B15" authorId="0" shapeId="0">
      <text>
        <r>
          <rPr>
            <b/>
            <sz val="9"/>
            <color indexed="81"/>
            <rFont val="Tahoma"/>
            <family val="2"/>
          </rPr>
          <t>Mareckova Katarina:</t>
        </r>
        <r>
          <rPr>
            <sz val="9"/>
            <color indexed="81"/>
            <rFont val="Tahoma"/>
            <family val="2"/>
          </rPr>
          <t xml:space="preserve">
2016 and 2005 to be calculated as minimum, if lack of AD than calcualte other years e.g. 2014</t>
        </r>
      </text>
    </comment>
  </commentList>
</comments>
</file>

<file path=xl/sharedStrings.xml><?xml version="1.0" encoding="utf-8"?>
<sst xmlns="http://schemas.openxmlformats.org/spreadsheetml/2006/main" count="453" uniqueCount="128">
  <si>
    <t>Gases:</t>
  </si>
  <si>
    <t xml:space="preserve">Reviewed by (LR): </t>
  </si>
  <si>
    <t>The underlying problem:</t>
  </si>
  <si>
    <t>The rationale for the corrected estimate:</t>
  </si>
  <si>
    <t>Summarise the methodology used:</t>
  </si>
  <si>
    <t>Year</t>
  </si>
  <si>
    <t>NMVOC</t>
  </si>
  <si>
    <t>PM2.5</t>
  </si>
  <si>
    <t>Party:</t>
  </si>
  <si>
    <t>Category:</t>
  </si>
  <si>
    <t>Was the Revised Estimate accepted by the ERT?</t>
  </si>
  <si>
    <t>Was a Revised Estimate received from the Party?</t>
  </si>
  <si>
    <t>Was the Technical Correction accepted by the Party?</t>
  </si>
  <si>
    <t>Technical Correction calculated by ERT (kt)</t>
  </si>
  <si>
    <t>Original estimate reported by Party (kt)</t>
  </si>
  <si>
    <t xml:space="preserve">Completed by (SE) : </t>
  </si>
  <si>
    <t xml:space="preserve">Completed by date : </t>
  </si>
  <si>
    <t xml:space="preserve"> Technical corrections deemed necessary by the ERT and revised estimates provided by Party </t>
  </si>
  <si>
    <t>MT-NH3-1-2017</t>
  </si>
  <si>
    <t>PM10</t>
  </si>
  <si>
    <t>yes/no</t>
  </si>
  <si>
    <t>Armenia</t>
  </si>
  <si>
    <t>2A1 (Cement production)</t>
  </si>
  <si>
    <t>Julien Jabot</t>
  </si>
  <si>
    <t>Elisabeth Rigler</t>
  </si>
  <si>
    <t>TSP</t>
  </si>
  <si>
    <t>No</t>
  </si>
  <si>
    <t>BC</t>
  </si>
  <si>
    <t>% of PM2.5</t>
  </si>
  <si>
    <t>g/Mg clinker</t>
  </si>
  <si>
    <t>enhet</t>
  </si>
  <si>
    <t>BC (kt)</t>
  </si>
  <si>
    <t>PM2.5 (kt)</t>
  </si>
  <si>
    <t>PM10 (kt)</t>
  </si>
  <si>
    <t>TSP (kt)</t>
  </si>
  <si>
    <t>Unit</t>
  </si>
  <si>
    <t>Clinker production has been calculated from cement production for the year 2001 to 2016 using an average ratio clincker production/cement production for the years 1997 to 2000.</t>
  </si>
  <si>
    <t>Clinker production is only available in the statistical yearbook published in 2001 by the statistical comitee of the republic of Armenia for the period 1997 to 2000. Cement production is available for the period 1997 to 2016 in the statistical yearbooks published by the statistical comitee of the republic of Armenia</t>
  </si>
  <si>
    <t xml:space="preserve">g/Mg alloy produced </t>
  </si>
  <si>
    <t>Ferromolybdenum production is available for the period 2003 to 2016 in the statistical yearbooks published by the statistical comitee of the republic of Armenia</t>
  </si>
  <si>
    <t>2C2 (Ferroalloy production)</t>
  </si>
  <si>
    <t>TSP, PM2.5, PM10, BC</t>
  </si>
  <si>
    <t>2C6 (Zinc production)</t>
  </si>
  <si>
    <t>SOx (kt)</t>
  </si>
  <si>
    <t>Pb (t)</t>
  </si>
  <si>
    <t>Cd(t)</t>
  </si>
  <si>
    <t>Hg(t)</t>
  </si>
  <si>
    <t>As(t)</t>
  </si>
  <si>
    <t>Zn(t)</t>
  </si>
  <si>
    <t>PCB (kg)</t>
  </si>
  <si>
    <t>PCDD/PCDF (g-iteq)</t>
  </si>
  <si>
    <t>Original estimate reported by Party</t>
  </si>
  <si>
    <t>TSP, PM2.5, PM10 and BC</t>
  </si>
  <si>
    <t>SOx</t>
  </si>
  <si>
    <t>Pb</t>
  </si>
  <si>
    <t>Cd</t>
  </si>
  <si>
    <t>Hg</t>
  </si>
  <si>
    <t>As</t>
  </si>
  <si>
    <t>Zn</t>
  </si>
  <si>
    <t>PCB</t>
  </si>
  <si>
    <t>PCDD/F</t>
  </si>
  <si>
    <t>g/Mg zinc</t>
  </si>
  <si>
    <t>μg/Mg zinc</t>
  </si>
  <si>
    <t>μg I-TEQ/Mg zinc</t>
  </si>
  <si>
    <t>Ni</t>
  </si>
  <si>
    <t>Cr</t>
  </si>
  <si>
    <t>Cu</t>
  </si>
  <si>
    <t>Armenia has reported the notation key NO for emissions from zinc production.</t>
  </si>
  <si>
    <t>GB 2016                           2.C.6 Zinc production 2016 update July 2017</t>
  </si>
  <si>
    <t>SOx, Pb, Cd, Hg, As, Zn, TSP, PM2.5, PM10, PCB, PCDD/PCDF</t>
  </si>
  <si>
    <t>Over estimation for TSP in 2016 and underestimation of BC, PM2.5 and PM10 emission from 2A1 (cement production) for the whole time series and TSP from 1990 to 2015.</t>
  </si>
  <si>
    <t>Use of the 2016GB default EF to estimate TSP, PM10, PM2.5, BC.</t>
  </si>
  <si>
    <t>GB 2016     2.A.1 Cement production 2016</t>
  </si>
  <si>
    <t>GB 2016                     2.C.2 Ferroalloys production 2016</t>
  </si>
  <si>
    <t>Armenia has only reported TSP emissions for ferroalloy production for the year 2016. Armenia has reported the notation key IE for PM2.5, PM10 and NO for BC.</t>
  </si>
  <si>
    <t>Underestimation of TSP, PM2.5, PM10, BC emissions from 2C2 (ferroalloy production) for the period 1990-2015.</t>
  </si>
  <si>
    <t>Underestimation of for SOx, Pb, Cd, Hg, As, Zn, TSP, PM2.5, PM10, PCB, PCDD/PCDF emissions from 2C6 (zinc production) for the whole time series.</t>
  </si>
  <si>
    <t>Use of the 2016GB default EF to estimate SOx, Pb, Cd, Hg, As, Zn, TSP, PM2.5, PM10, PCB, PCDD/PCDF</t>
  </si>
  <si>
    <t>Ni(t)</t>
  </si>
  <si>
    <t>Cr(t)</t>
  </si>
  <si>
    <t>Cu(t)</t>
  </si>
  <si>
    <t>NO</t>
  </si>
  <si>
    <t>NE</t>
  </si>
  <si>
    <t>Armenia has reported emissions of SOx, TSP, Pb, As, Cu for Copper production for the year 2016 only. The notation key NO has been used for Cd, Hg, Cr, Ni, BC, PCB and PCDD/PCDF emissions and the notation key NE has been used for PM10 and PM2.5 emissions</t>
  </si>
  <si>
    <t>Over estimation for SOx, TSP emissions and underestimation for emissions from other pollutant in 2016. Underestimation for all pollutants for the period 1990-2015.</t>
  </si>
  <si>
    <t>Use of the 2016 GB default EF to estimate SOx, Pb, Cd, Hg, As, Ni, Cr, Cu, TSP, PM2.5, PM10, BC, PCB, PCDD/PCDF emissions</t>
  </si>
  <si>
    <t>IE</t>
  </si>
  <si>
    <t>NA</t>
  </si>
  <si>
    <t>2C7a (Copper production)</t>
  </si>
  <si>
    <t>SOx, Pb, Cd, Hg, As, Ni, Cu, Cr, TSP, PM2.5, PM10, BC, PCB, PCDD/PCDF</t>
  </si>
  <si>
    <t>Zinc production is available for the period 2003 to 2016 in the statistical yearbooks published by the statistical comitee of the republic of Armenia</t>
  </si>
  <si>
    <t>Copper production is available for the period 2003 to 2016 in the statistical yearbooks published by the statistical comitee of the republic of Armenia</t>
  </si>
  <si>
    <t>Emissions of SOx, Pb, Cd, Hg, As, Ni, Cu, Cr, TSP, PM2.5, PM10, BC, PCB and PCDD/PCDF have been calculated using Tier 1 EF provided by the 2016 EMEP GB</t>
  </si>
  <si>
    <t>Emissions of SOx, Pb, Cd, Hg, As, Zn, TSP, PM2.5, PM10, PCB and PCDD/PCDF have been calculated using Tier 1 EF provided by the 2016 EMEP GB</t>
  </si>
  <si>
    <t>Emissions of TSP, PM10, PM2.5 and BC have been calculated using Tier 1 EF provided by the 2016 EMEP GB</t>
  </si>
  <si>
    <t>2C7c (Other metal production) - Molybdenum</t>
  </si>
  <si>
    <t>Armenia has used the notation key NO for emissions of all pollutants for the category 2C7c</t>
  </si>
  <si>
    <t>SOx, TSP</t>
  </si>
  <si>
    <t>Molybdenum production is available for the period 1997 to 2016 in the statistical yearbooks published by the statistical comitee of the republic of Armenia</t>
  </si>
  <si>
    <t>kg/Mg metal produced</t>
  </si>
  <si>
    <t>GB 2016             2.C.7.a Copper production 2016 update July 2017</t>
  </si>
  <si>
    <t>GB 2016           2.C.7.c Other metal production 2016</t>
  </si>
  <si>
    <t>Revised Estimate received from country (kt)</t>
  </si>
  <si>
    <t>Technical Correction calculated by ERT</t>
  </si>
  <si>
    <t>Revised Estimate received from country</t>
  </si>
  <si>
    <t>2CD3a Domestic Solvent use including fungicides</t>
  </si>
  <si>
    <t>NMVOC, Hg</t>
  </si>
  <si>
    <t>Under estimation for NMVOC and Hg emissions.</t>
  </si>
  <si>
    <t>Use of the 2016 GB default EF to estimate NMVOC and Hg emissions</t>
  </si>
  <si>
    <t>Hg (t)</t>
  </si>
  <si>
    <t>NMVOC (kt)</t>
  </si>
  <si>
    <t>Under estimation for SOx and TSP emissions.</t>
  </si>
  <si>
    <t>Use of the 2016 GB default EF to estimate SOx and TSP emissions</t>
  </si>
  <si>
    <t>kg/capita</t>
  </si>
  <si>
    <t>mg/capita</t>
  </si>
  <si>
    <t>GB 2016     2.D.3.a Domestic solvent use including fungicides 2016</t>
  </si>
  <si>
    <t>Armenia has used the notation key NE for emissions of all pollutants for the category 2D3a</t>
  </si>
  <si>
    <t>Population is available for the period 1990 to 2016 in the Armenian Demography Handbokpublished by the statistical comitee of the republic of Armenia</t>
  </si>
  <si>
    <t>Emissions of NMVOC and Hg have been calculated using Tier 1 EF provided by the 2016 EMEP GB</t>
  </si>
  <si>
    <t>Armenia has only reported TSP emissions for the category cement production for the year 2016. Armenia has reported the notation key IE for PM2.5, PM10 and NO for BC.</t>
  </si>
  <si>
    <t>Zinc production (t)</t>
  </si>
  <si>
    <t>Ferromolybdenum production (t)</t>
  </si>
  <si>
    <t>cement production (t)</t>
  </si>
  <si>
    <t>clinker production (t)</t>
  </si>
  <si>
    <t>Copper production (t)</t>
  </si>
  <si>
    <t>Molybdenum production (t)</t>
  </si>
  <si>
    <t>Emissions of SOx and TSP have been calculated using Tier 1 EF provided by the 2016 EMEP GB</t>
  </si>
  <si>
    <t>Population (person)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</si>
</sst>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000"/>
    <numFmt numFmtId="166" formatCode="_-* #,##0_-;\-* #,##0_-;_-* &quot;-&quot;??_-;_-@_-"/>
    <numFmt numFmtId="167" formatCode="_-* #,##0.000_-;\-* #,##0.000_-;_-* &quot;-&quot;??_-;_-@_-"/>
    <numFmt numFmtId="168" formatCode="_-* #,##0.0000_-;\-* #,##0.0000_-;_-* &quot;-&quot;??_-;_-@_-"/>
    <numFmt numFmtId="169" formatCode="0.0000"/>
    <numFmt numFmtId="170" formatCode="0.00000"/>
    <numFmt numFmtId="171" formatCode="_-* #,##0.00000_-;\-* #,##0.00000_-;_-* &quot;-&quot;??_-;_-@_-"/>
  </numFmts>
  <fonts count="16" x14ac:knownFonts="1">
    <font>
      <sz val="11"/>
      <color theme="1"/>
      <name val="Calibri"/>
      <family val="2"/>
      <scheme val="minor"/>
    </font>
    <font>
      <b/>
      <sz val="11"/>
      <color theme="1"/>
      <name val="Calibri"/>
      <family val="2"/>
      <scheme val="minor"/>
    </font>
    <font>
      <b/>
      <sz val="16"/>
      <color rgb="FF2E74B5"/>
      <name val="Calibri Light"/>
      <family val="2"/>
    </font>
    <font>
      <sz val="9"/>
      <color rgb="FF000000"/>
      <name val="Calibri"/>
      <family val="2"/>
      <scheme val="minor"/>
    </font>
    <font>
      <sz val="9"/>
      <color theme="1"/>
      <name val="Calibri"/>
      <family val="2"/>
      <scheme val="minor"/>
    </font>
    <font>
      <b/>
      <sz val="9"/>
      <color rgb="FF000000"/>
      <name val="Calibri"/>
      <family val="2"/>
      <scheme val="minor"/>
    </font>
    <font>
      <b/>
      <sz val="9"/>
      <color rgb="FFFF0000"/>
      <name val="Calibri"/>
      <family val="2"/>
      <scheme val="minor"/>
    </font>
    <font>
      <sz val="9"/>
      <color rgb="FFFF0000"/>
      <name val="Calibri"/>
      <family val="2"/>
      <scheme val="minor"/>
    </font>
    <font>
      <sz val="9"/>
      <color indexed="81"/>
      <name val="Tahoma"/>
      <family val="2"/>
    </font>
    <font>
      <b/>
      <sz val="9"/>
      <color indexed="81"/>
      <name val="Tahoma"/>
      <family val="2"/>
    </font>
    <font>
      <sz val="11"/>
      <color rgb="FF000000"/>
      <name val="Calibri"/>
      <family val="2"/>
      <scheme val="minor"/>
    </font>
    <font>
      <sz val="10"/>
      <name val="Arial"/>
      <family val="2"/>
    </font>
    <font>
      <sz val="11"/>
      <name val="Arial"/>
      <family val="2"/>
    </font>
    <font>
      <sz val="11"/>
      <name val="Arial"/>
      <family val="2"/>
    </font>
    <font>
      <sz val="11"/>
      <color theme="1"/>
      <name val="Calibri"/>
      <family val="2"/>
      <scheme val="minor"/>
    </font>
    <font>
      <b/>
      <sz val="9"/>
      <name val="Calibri"/>
      <family val="2"/>
      <scheme val="minor"/>
    </font>
  </fonts>
  <fills count="11">
    <fill>
      <patternFill patternType="none"/>
    </fill>
    <fill>
      <patternFill patternType="gray125"/>
    </fill>
    <fill>
      <patternFill patternType="solid">
        <fgColor rgb="FFC6E0B4"/>
        <bgColor indexed="64"/>
      </patternFill>
    </fill>
    <fill>
      <patternFill patternType="solid">
        <fgColor rgb="FFFFFFFF"/>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6"/>
        <bgColor indexed="64"/>
      </patternFill>
    </fill>
    <fill>
      <patternFill patternType="solid">
        <fgColor theme="0" tint="-4.9989318521683403E-2"/>
        <bgColor indexed="64"/>
      </patternFill>
    </fill>
    <fill>
      <patternFill patternType="solid">
        <fgColor theme="0" tint="-0.34998626667073579"/>
        <bgColor indexed="64"/>
      </patternFill>
    </fill>
  </fills>
  <borders count="45">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style="medium">
        <color indexed="64"/>
      </top>
      <bottom/>
      <diagonal/>
    </border>
  </borders>
  <cellStyleXfs count="6">
    <xf numFmtId="0" fontId="0" fillId="0" borderId="0"/>
    <xf numFmtId="0" fontId="11" fillId="0" borderId="0"/>
    <xf numFmtId="0" fontId="12" fillId="0" borderId="0"/>
    <xf numFmtId="0" fontId="13" fillId="0" borderId="0"/>
    <xf numFmtId="0" fontId="13" fillId="0" borderId="0"/>
    <xf numFmtId="43" fontId="14" fillId="0" borderId="0" applyFont="0" applyFill="0" applyBorder="0" applyAlignment="0" applyProtection="0"/>
  </cellStyleXfs>
  <cellXfs count="131">
    <xf numFmtId="0" fontId="0" fillId="0" borderId="0" xfId="0"/>
    <xf numFmtId="0" fontId="2" fillId="0" borderId="0" xfId="0" applyFont="1" applyAlignment="1">
      <alignment horizontal="left" vertical="center" indent="5"/>
    </xf>
    <xf numFmtId="0" fontId="0" fillId="0" borderId="7" xfId="0" applyBorder="1"/>
    <xf numFmtId="0" fontId="5" fillId="2" borderId="13" xfId="0" applyFont="1" applyFill="1" applyBorder="1" applyAlignment="1">
      <alignment vertical="center" wrapText="1"/>
    </xf>
    <xf numFmtId="0" fontId="5" fillId="2" borderId="7" xfId="0" applyFont="1" applyFill="1" applyBorder="1" applyAlignment="1">
      <alignment vertical="center" wrapText="1"/>
    </xf>
    <xf numFmtId="0" fontId="5" fillId="2" borderId="8" xfId="0" applyFont="1" applyFill="1" applyBorder="1" applyAlignment="1">
      <alignment vertical="center" wrapText="1"/>
    </xf>
    <xf numFmtId="0" fontId="5" fillId="3" borderId="12" xfId="0" applyFont="1" applyFill="1" applyBorder="1" applyAlignment="1">
      <alignment horizontal="center" vertical="center" wrapText="1"/>
    </xf>
    <xf numFmtId="0" fontId="5" fillId="2" borderId="16" xfId="0" applyFont="1" applyFill="1" applyBorder="1" applyAlignment="1">
      <alignment vertical="center" wrapText="1"/>
    </xf>
    <xf numFmtId="0" fontId="5" fillId="2" borderId="17" xfId="0" applyFont="1" applyFill="1" applyBorder="1" applyAlignment="1">
      <alignment vertical="center" wrapText="1"/>
    </xf>
    <xf numFmtId="0" fontId="5" fillId="2" borderId="11" xfId="0" applyFont="1" applyFill="1" applyBorder="1" applyAlignment="1">
      <alignment vertical="center" wrapText="1"/>
    </xf>
    <xf numFmtId="0" fontId="0" fillId="0" borderId="0" xfId="0" applyBorder="1"/>
    <xf numFmtId="0" fontId="0" fillId="0" borderId="0" xfId="0" applyAlignment="1">
      <alignment wrapText="1"/>
    </xf>
    <xf numFmtId="0" fontId="5" fillId="2" borderId="12" xfId="0" applyFont="1" applyFill="1" applyBorder="1" applyAlignment="1">
      <alignment vertical="center" wrapText="1"/>
    </xf>
    <xf numFmtId="0" fontId="6" fillId="3" borderId="12"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5" fillId="2" borderId="9" xfId="0" applyFont="1" applyFill="1" applyBorder="1" applyAlignment="1">
      <alignment vertical="center" wrapText="1"/>
    </xf>
    <xf numFmtId="0" fontId="5" fillId="2" borderId="18" xfId="0" applyFont="1" applyFill="1" applyBorder="1" applyAlignment="1">
      <alignment vertical="center" wrapText="1"/>
    </xf>
    <xf numFmtId="0" fontId="3" fillId="7" borderId="12" xfId="0" applyFont="1" applyFill="1" applyBorder="1" applyAlignment="1">
      <alignment vertical="center"/>
    </xf>
    <xf numFmtId="0" fontId="5" fillId="6" borderId="6" xfId="0" applyFont="1" applyFill="1" applyBorder="1" applyAlignment="1">
      <alignment vertical="center"/>
    </xf>
    <xf numFmtId="0" fontId="5" fillId="6" borderId="2" xfId="0" applyFont="1" applyFill="1" applyBorder="1" applyAlignment="1">
      <alignment vertical="center"/>
    </xf>
    <xf numFmtId="0" fontId="5" fillId="2" borderId="10" xfId="0" applyFont="1" applyFill="1" applyBorder="1" applyAlignment="1">
      <alignment vertical="center" wrapText="1"/>
    </xf>
    <xf numFmtId="0" fontId="0" fillId="0" borderId="0" xfId="0" applyFill="1" applyBorder="1"/>
    <xf numFmtId="0" fontId="5" fillId="0" borderId="0" xfId="0" applyFont="1" applyFill="1" applyBorder="1" applyAlignment="1">
      <alignment vertical="center" wrapText="1"/>
    </xf>
    <xf numFmtId="0" fontId="3" fillId="0" borderId="0" xfId="0" applyFont="1" applyFill="1" applyBorder="1" applyAlignment="1">
      <alignment vertical="center"/>
    </xf>
    <xf numFmtId="0" fontId="0" fillId="0" borderId="25" xfId="0" applyBorder="1"/>
    <xf numFmtId="0" fontId="0" fillId="0" borderId="26" xfId="0" applyBorder="1"/>
    <xf numFmtId="0" fontId="0" fillId="0" borderId="20" xfId="0" applyBorder="1"/>
    <xf numFmtId="0" fontId="0" fillId="0" borderId="21" xfId="0" applyBorder="1"/>
    <xf numFmtId="0" fontId="3" fillId="0" borderId="0" xfId="0" applyFont="1" applyFill="1" applyBorder="1" applyAlignment="1">
      <alignment horizontal="center" vertical="center"/>
    </xf>
    <xf numFmtId="0" fontId="7" fillId="5" borderId="1" xfId="0" applyFont="1" applyFill="1" applyBorder="1" applyAlignment="1">
      <alignment horizontal="center" vertical="center"/>
    </xf>
    <xf numFmtId="0" fontId="3" fillId="5" borderId="33" xfId="0" applyFont="1" applyFill="1" applyBorder="1" applyAlignment="1">
      <alignment horizontal="center" vertical="center"/>
    </xf>
    <xf numFmtId="0" fontId="5" fillId="2" borderId="34" xfId="0" applyFont="1" applyFill="1" applyBorder="1" applyAlignment="1">
      <alignment vertical="center" wrapText="1"/>
    </xf>
    <xf numFmtId="0" fontId="3" fillId="5" borderId="34" xfId="0" applyFont="1" applyFill="1" applyBorder="1" applyAlignment="1">
      <alignment vertical="center"/>
    </xf>
    <xf numFmtId="0" fontId="5" fillId="2" borderId="35" xfId="0" applyFont="1" applyFill="1" applyBorder="1" applyAlignment="1">
      <alignment vertical="center" wrapText="1"/>
    </xf>
    <xf numFmtId="0" fontId="5" fillId="2" borderId="36" xfId="0" applyFont="1" applyFill="1" applyBorder="1" applyAlignment="1">
      <alignment vertical="center" wrapText="1"/>
    </xf>
    <xf numFmtId="0" fontId="5" fillId="2" borderId="37" xfId="0" applyFont="1" applyFill="1" applyBorder="1" applyAlignment="1">
      <alignment vertical="center" wrapText="1"/>
    </xf>
    <xf numFmtId="0" fontId="5" fillId="2" borderId="33" xfId="0" applyFont="1" applyFill="1" applyBorder="1" applyAlignment="1">
      <alignment vertical="center" wrapText="1"/>
    </xf>
    <xf numFmtId="0" fontId="0" fillId="0" borderId="20" xfId="0" applyBorder="1" applyAlignment="1">
      <alignment horizontal="center" vertical="center"/>
    </xf>
    <xf numFmtId="0" fontId="1" fillId="0" borderId="0" xfId="0" applyFont="1" applyBorder="1"/>
    <xf numFmtId="0" fontId="1" fillId="0" borderId="0" xfId="0" applyFont="1"/>
    <xf numFmtId="0" fontId="10" fillId="3" borderId="24" xfId="0" applyFont="1" applyFill="1" applyBorder="1" applyAlignment="1">
      <alignment horizontal="left" vertical="center"/>
    </xf>
    <xf numFmtId="0" fontId="0" fillId="0" borderId="28" xfId="0" applyFont="1" applyBorder="1" applyAlignment="1">
      <alignment horizontal="left" vertical="center"/>
    </xf>
    <xf numFmtId="0" fontId="10" fillId="3" borderId="28" xfId="0" applyFont="1" applyFill="1" applyBorder="1" applyAlignment="1">
      <alignment horizontal="left" vertical="center"/>
    </xf>
    <xf numFmtId="14" fontId="0" fillId="0" borderId="20" xfId="0" applyNumberFormat="1" applyFont="1" applyBorder="1" applyAlignment="1">
      <alignment horizontal="left" vertical="center"/>
    </xf>
    <xf numFmtId="0" fontId="10" fillId="0" borderId="28" xfId="0" applyFont="1" applyFill="1" applyBorder="1" applyAlignment="1">
      <alignment horizontal="left" vertical="center"/>
    </xf>
    <xf numFmtId="0" fontId="10" fillId="4" borderId="23" xfId="0" applyFont="1" applyFill="1" applyBorder="1" applyAlignment="1">
      <alignment vertical="center" wrapText="1"/>
    </xf>
    <xf numFmtId="0" fontId="10" fillId="4" borderId="27" xfId="0" applyFont="1" applyFill="1" applyBorder="1" applyAlignment="1">
      <alignment vertical="center" wrapText="1"/>
    </xf>
    <xf numFmtId="0" fontId="10" fillId="4" borderId="29" xfId="0" applyFont="1" applyFill="1" applyBorder="1" applyAlignment="1">
      <alignment vertical="center" wrapText="1"/>
    </xf>
    <xf numFmtId="0" fontId="5" fillId="2" borderId="17" xfId="0" applyFont="1" applyFill="1" applyBorder="1" applyAlignment="1">
      <alignment vertical="center" wrapText="1"/>
    </xf>
    <xf numFmtId="0" fontId="5" fillId="2" borderId="8" xfId="0" applyFont="1" applyFill="1" applyBorder="1" applyAlignment="1">
      <alignment vertical="center" wrapText="1"/>
    </xf>
    <xf numFmtId="0" fontId="5" fillId="6" borderId="6" xfId="0" applyFont="1" applyFill="1" applyBorder="1" applyAlignment="1">
      <alignment vertical="center"/>
    </xf>
    <xf numFmtId="0" fontId="5" fillId="6" borderId="2" xfId="0" applyFont="1" applyFill="1" applyBorder="1" applyAlignment="1">
      <alignment vertical="center"/>
    </xf>
    <xf numFmtId="0" fontId="5" fillId="2" borderId="11" xfId="0" applyFont="1" applyFill="1" applyBorder="1" applyAlignment="1">
      <alignment vertical="center" wrapText="1"/>
    </xf>
    <xf numFmtId="0" fontId="3" fillId="7" borderId="12" xfId="0" applyFont="1" applyFill="1" applyBorder="1" applyAlignment="1">
      <alignment vertical="center"/>
    </xf>
    <xf numFmtId="2" fontId="0" fillId="0" borderId="38" xfId="0" applyNumberFormat="1" applyBorder="1"/>
    <xf numFmtId="2" fontId="0" fillId="0" borderId="38" xfId="0" applyNumberFormat="1" applyFont="1" applyBorder="1"/>
    <xf numFmtId="164" fontId="0" fillId="0" borderId="0" xfId="0" applyNumberFormat="1"/>
    <xf numFmtId="0" fontId="3" fillId="5" borderId="33" xfId="0" applyFont="1" applyFill="1" applyBorder="1" applyAlignment="1">
      <alignment horizontal="center" vertical="center" wrapText="1"/>
    </xf>
    <xf numFmtId="164" fontId="0" fillId="0" borderId="38" xfId="0" applyNumberFormat="1" applyFont="1" applyBorder="1"/>
    <xf numFmtId="164" fontId="0" fillId="0" borderId="38" xfId="0" applyNumberFormat="1" applyBorder="1"/>
    <xf numFmtId="166" fontId="0" fillId="6" borderId="0" xfId="5" applyNumberFormat="1" applyFont="1" applyFill="1"/>
    <xf numFmtId="166" fontId="0" fillId="8" borderId="0" xfId="5" applyNumberFormat="1" applyFont="1" applyFill="1"/>
    <xf numFmtId="167" fontId="0" fillId="9" borderId="0" xfId="5" applyNumberFormat="1" applyFont="1" applyFill="1"/>
    <xf numFmtId="168" fontId="0" fillId="9" borderId="0" xfId="5" applyNumberFormat="1" applyFont="1" applyFill="1"/>
    <xf numFmtId="169" fontId="0" fillId="0" borderId="38" xfId="0" applyNumberFormat="1" applyBorder="1"/>
    <xf numFmtId="0" fontId="10" fillId="3" borderId="25" xfId="0" applyFont="1" applyFill="1" applyBorder="1" applyAlignment="1">
      <alignment horizontal="left" vertical="center"/>
    </xf>
    <xf numFmtId="0" fontId="0" fillId="0" borderId="20" xfId="0" applyFont="1" applyBorder="1" applyAlignment="1">
      <alignment horizontal="left" vertical="center"/>
    </xf>
    <xf numFmtId="0" fontId="10" fillId="3" borderId="20" xfId="0" applyFont="1" applyFill="1" applyBorder="1" applyAlignment="1">
      <alignment horizontal="left" vertical="center"/>
    </xf>
    <xf numFmtId="0" fontId="10" fillId="0" borderId="20" xfId="0" applyFont="1" applyFill="1" applyBorder="1" applyAlignment="1">
      <alignment horizontal="left" vertical="center"/>
    </xf>
    <xf numFmtId="0" fontId="5" fillId="6" borderId="3" xfId="0" applyFont="1" applyFill="1" applyBorder="1" applyAlignment="1">
      <alignment vertical="center"/>
    </xf>
    <xf numFmtId="0" fontId="3" fillId="5" borderId="19" xfId="0" applyFont="1" applyFill="1" applyBorder="1" applyAlignment="1">
      <alignment horizontal="center" vertical="center" wrapText="1"/>
    </xf>
    <xf numFmtId="0" fontId="5" fillId="2" borderId="40" xfId="0" applyFont="1" applyFill="1" applyBorder="1" applyAlignment="1">
      <alignment vertical="center" wrapText="1"/>
    </xf>
    <xf numFmtId="0" fontId="5" fillId="2" borderId="0" xfId="0" applyFont="1" applyFill="1" applyBorder="1" applyAlignment="1">
      <alignment vertical="center" wrapText="1"/>
    </xf>
    <xf numFmtId="0" fontId="5" fillId="2" borderId="5" xfId="0" applyFont="1" applyFill="1" applyBorder="1" applyAlignment="1">
      <alignment vertical="center" wrapText="1"/>
    </xf>
    <xf numFmtId="170" fontId="0" fillId="0" borderId="38" xfId="0" applyNumberFormat="1" applyBorder="1"/>
    <xf numFmtId="170" fontId="0" fillId="0" borderId="38" xfId="0" applyNumberFormat="1" applyFont="1" applyBorder="1"/>
    <xf numFmtId="0" fontId="4" fillId="0" borderId="28" xfId="0" applyFont="1" applyBorder="1" applyAlignment="1">
      <alignmen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5" fillId="5" borderId="19"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3" fillId="0" borderId="30" xfId="0" applyFont="1" applyBorder="1" applyAlignment="1">
      <alignment vertical="center" wrapText="1"/>
    </xf>
    <xf numFmtId="0" fontId="3" fillId="0" borderId="31" xfId="0" applyFont="1" applyBorder="1" applyAlignment="1">
      <alignment vertical="center" wrapText="1"/>
    </xf>
    <xf numFmtId="0" fontId="3" fillId="0" borderId="32" xfId="0" applyFont="1" applyBorder="1" applyAlignment="1">
      <alignment vertical="center" wrapText="1"/>
    </xf>
    <xf numFmtId="0" fontId="6" fillId="5" borderId="12"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0" fillId="0" borderId="41" xfId="0" applyBorder="1"/>
    <xf numFmtId="0" fontId="0" fillId="0" borderId="42" xfId="0" applyBorder="1"/>
    <xf numFmtId="0" fontId="0" fillId="0" borderId="43" xfId="0" applyBorder="1"/>
    <xf numFmtId="0" fontId="0" fillId="0" borderId="39" xfId="0" applyBorder="1"/>
    <xf numFmtId="0" fontId="0" fillId="0" borderId="22" xfId="0" applyBorder="1"/>
    <xf numFmtId="0" fontId="0" fillId="0" borderId="5" xfId="0" applyBorder="1"/>
    <xf numFmtId="0" fontId="0" fillId="0" borderId="4" xfId="0" applyBorder="1"/>
    <xf numFmtId="0" fontId="0" fillId="0" borderId="6" xfId="0" applyBorder="1" applyAlignment="1">
      <alignment horizontal="left"/>
    </xf>
    <xf numFmtId="0" fontId="0" fillId="0" borderId="3" xfId="0" applyBorder="1" applyAlignment="1">
      <alignment horizontal="left"/>
    </xf>
    <xf numFmtId="0" fontId="0" fillId="0" borderId="2" xfId="0" applyBorder="1" applyAlignment="1">
      <alignment horizontal="left"/>
    </xf>
    <xf numFmtId="0" fontId="0" fillId="0" borderId="11" xfId="0" applyBorder="1"/>
    <xf numFmtId="0" fontId="0" fillId="0" borderId="35" xfId="0" applyBorder="1"/>
    <xf numFmtId="0" fontId="0" fillId="0" borderId="17" xfId="0" applyBorder="1"/>
    <xf numFmtId="0" fontId="0" fillId="0" borderId="37" xfId="0" applyBorder="1"/>
    <xf numFmtId="0" fontId="0" fillId="0" borderId="10" xfId="0" applyBorder="1"/>
    <xf numFmtId="0" fontId="0" fillId="0" borderId="16" xfId="0" applyBorder="1"/>
    <xf numFmtId="0" fontId="0" fillId="0" borderId="44" xfId="0" applyBorder="1"/>
    <xf numFmtId="0" fontId="0" fillId="0" borderId="33" xfId="0" applyBorder="1"/>
    <xf numFmtId="0" fontId="0" fillId="0" borderId="41" xfId="0" applyBorder="1" applyAlignment="1">
      <alignment horizontal="left" wrapText="1"/>
    </xf>
    <xf numFmtId="0" fontId="0" fillId="0" borderId="40" xfId="0" applyBorder="1" applyAlignment="1">
      <alignment horizontal="left" wrapText="1"/>
    </xf>
    <xf numFmtId="0" fontId="0" fillId="0" borderId="42" xfId="0" applyBorder="1" applyAlignment="1">
      <alignment horizontal="left" wrapText="1"/>
    </xf>
    <xf numFmtId="0" fontId="0" fillId="0" borderId="43" xfId="0" applyBorder="1" applyAlignment="1">
      <alignment horizontal="left" wrapText="1"/>
    </xf>
    <xf numFmtId="0" fontId="0" fillId="0" borderId="0" xfId="0" applyBorder="1" applyAlignment="1">
      <alignment horizontal="left" wrapText="1"/>
    </xf>
    <xf numFmtId="0" fontId="0" fillId="0" borderId="39" xfId="0" applyBorder="1" applyAlignment="1">
      <alignment horizontal="left" wrapText="1"/>
    </xf>
    <xf numFmtId="0" fontId="0" fillId="0" borderId="22" xfId="0" applyBorder="1" applyAlignment="1">
      <alignment horizontal="left" wrapText="1"/>
    </xf>
    <xf numFmtId="0" fontId="0" fillId="0" borderId="5" xfId="0" applyBorder="1" applyAlignment="1">
      <alignment horizontal="left" wrapText="1"/>
    </xf>
    <xf numFmtId="0" fontId="0" fillId="0" borderId="4" xfId="0" applyBorder="1" applyAlignment="1">
      <alignment horizontal="left" wrapText="1"/>
    </xf>
    <xf numFmtId="0" fontId="0" fillId="0" borderId="6" xfId="0" applyBorder="1"/>
    <xf numFmtId="0" fontId="0" fillId="0" borderId="3" xfId="0" applyBorder="1"/>
    <xf numFmtId="0" fontId="0" fillId="0" borderId="2" xfId="0" applyBorder="1"/>
    <xf numFmtId="0" fontId="0" fillId="0" borderId="4" xfId="0" applyBorder="1" applyAlignment="1">
      <alignment wrapText="1"/>
    </xf>
    <xf numFmtId="0" fontId="0" fillId="0" borderId="0" xfId="0" applyAlignment="1">
      <alignment horizontal="left" vertical="center" wrapText="1"/>
    </xf>
    <xf numFmtId="0" fontId="0" fillId="0" borderId="0" xfId="0" applyBorder="1" applyAlignment="1">
      <alignment horizontal="center" vertical="center"/>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0" fillId="6" borderId="0" xfId="0" applyFill="1"/>
    <xf numFmtId="167" fontId="0" fillId="10" borderId="0" xfId="5" applyNumberFormat="1" applyFont="1" applyFill="1"/>
    <xf numFmtId="171" fontId="0" fillId="10" borderId="0" xfId="5" applyNumberFormat="1" applyFont="1" applyFill="1"/>
    <xf numFmtId="168" fontId="0" fillId="10" borderId="0" xfId="5" applyNumberFormat="1" applyFont="1" applyFill="1"/>
    <xf numFmtId="0" fontId="0" fillId="0" borderId="37" xfId="0" applyBorder="1" applyAlignment="1">
      <alignment wrapText="1"/>
    </xf>
    <xf numFmtId="0" fontId="15" fillId="3" borderId="12" xfId="0" applyFont="1" applyFill="1" applyBorder="1" applyAlignment="1">
      <alignment horizontal="center" vertical="center" wrapText="1"/>
    </xf>
  </cellXfs>
  <cellStyles count="6">
    <cellStyle name="Komma" xfId="5" builtinId="3"/>
    <cellStyle name="Normal" xfId="0" builtinId="0"/>
    <cellStyle name="Normal 2" xfId="4"/>
    <cellStyle name="Standard 2" xfId="1"/>
    <cellStyle name="Standard 3" xfId="3"/>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J75"/>
  <sheetViews>
    <sheetView tabSelected="1" topLeftCell="A7" workbookViewId="0">
      <selection activeCell="C12" sqref="C12:G12"/>
    </sheetView>
  </sheetViews>
  <sheetFormatPr baseColWidth="10" defaultColWidth="11.54296875" defaultRowHeight="14.5" x14ac:dyDescent="0.35"/>
  <cols>
    <col min="1" max="1" width="12.7265625" style="23" customWidth="1"/>
    <col min="2" max="2" width="29.1796875" customWidth="1"/>
    <col min="3" max="3" width="15.7265625" style="2" customWidth="1"/>
    <col min="4" max="7" width="15.7265625" customWidth="1"/>
  </cols>
  <sheetData>
    <row r="1" spans="2:9" ht="21" x14ac:dyDescent="0.35">
      <c r="B1" s="1" t="s">
        <v>17</v>
      </c>
      <c r="C1" s="40"/>
      <c r="D1" s="41"/>
      <c r="E1" s="41"/>
      <c r="F1" s="41"/>
      <c r="G1" s="41"/>
      <c r="H1" s="41"/>
      <c r="I1" s="41"/>
    </row>
    <row r="2" spans="2:9" x14ac:dyDescent="0.35">
      <c r="C2" s="10"/>
    </row>
    <row r="3" spans="2:9" ht="15" thickBot="1" x14ac:dyDescent="0.4">
      <c r="C3" s="10"/>
    </row>
    <row r="4" spans="2:9" ht="24.75" customHeight="1" x14ac:dyDescent="0.35">
      <c r="B4" s="47" t="s">
        <v>8</v>
      </c>
      <c r="C4" s="42" t="s">
        <v>21</v>
      </c>
      <c r="D4" s="26"/>
      <c r="E4" s="26"/>
      <c r="F4" s="26"/>
      <c r="G4" s="27"/>
    </row>
    <row r="5" spans="2:9" x14ac:dyDescent="0.35">
      <c r="B5" s="48" t="s">
        <v>9</v>
      </c>
      <c r="C5" s="43" t="s">
        <v>22</v>
      </c>
      <c r="D5" s="28"/>
      <c r="E5" s="28"/>
      <c r="F5" s="28"/>
      <c r="G5" s="29"/>
    </row>
    <row r="6" spans="2:9" x14ac:dyDescent="0.35">
      <c r="B6" s="48" t="s">
        <v>0</v>
      </c>
      <c r="C6" s="43" t="s">
        <v>41</v>
      </c>
      <c r="D6" s="28"/>
      <c r="E6" s="28"/>
      <c r="F6" s="28"/>
      <c r="G6" s="29"/>
    </row>
    <row r="7" spans="2:9" x14ac:dyDescent="0.35">
      <c r="B7" s="48" t="s">
        <v>15</v>
      </c>
      <c r="C7" s="44" t="s">
        <v>23</v>
      </c>
      <c r="D7" s="28"/>
      <c r="E7" s="28"/>
      <c r="F7" s="28"/>
      <c r="G7" s="29"/>
    </row>
    <row r="8" spans="2:9" ht="24.75" customHeight="1" x14ac:dyDescent="0.35">
      <c r="B8" s="48" t="s">
        <v>16</v>
      </c>
      <c r="C8" s="45">
        <v>43270</v>
      </c>
      <c r="D8" s="39"/>
      <c r="E8" s="10"/>
      <c r="F8" s="28"/>
      <c r="G8" s="29"/>
    </row>
    <row r="9" spans="2:9" ht="24.75" customHeight="1" x14ac:dyDescent="0.35">
      <c r="B9" s="48" t="s">
        <v>1</v>
      </c>
      <c r="C9" s="46" t="s">
        <v>24</v>
      </c>
      <c r="D9" s="28"/>
      <c r="E9" s="28"/>
      <c r="F9" s="28"/>
      <c r="G9" s="29"/>
    </row>
    <row r="10" spans="2:9" ht="83.25" customHeight="1" x14ac:dyDescent="0.35">
      <c r="B10" s="48" t="s">
        <v>2</v>
      </c>
      <c r="C10" s="78" t="s">
        <v>119</v>
      </c>
      <c r="D10" s="79"/>
      <c r="E10" s="79"/>
      <c r="F10" s="79"/>
      <c r="G10" s="80"/>
    </row>
    <row r="11" spans="2:9" ht="35.25" customHeight="1" x14ac:dyDescent="0.35">
      <c r="B11" s="48" t="s">
        <v>3</v>
      </c>
      <c r="C11" s="78" t="s">
        <v>70</v>
      </c>
      <c r="D11" s="79"/>
      <c r="E11" s="79"/>
      <c r="F11" s="79"/>
      <c r="G11" s="80"/>
    </row>
    <row r="12" spans="2:9" ht="44.25" customHeight="1" thickBot="1" x14ac:dyDescent="0.4">
      <c r="B12" s="49" t="s">
        <v>4</v>
      </c>
      <c r="C12" s="84" t="s">
        <v>71</v>
      </c>
      <c r="D12" s="85"/>
      <c r="E12" s="85"/>
      <c r="F12" s="85"/>
      <c r="G12" s="86"/>
    </row>
    <row r="13" spans="2:9" ht="15.75" customHeight="1" thickBot="1" x14ac:dyDescent="0.4">
      <c r="B13" s="10"/>
      <c r="C13" s="10"/>
    </row>
    <row r="14" spans="2:9" ht="15.75" customHeight="1" thickBot="1" x14ac:dyDescent="0.4">
      <c r="B14" s="31" t="s">
        <v>18</v>
      </c>
      <c r="C14" s="87" t="s">
        <v>14</v>
      </c>
      <c r="D14" s="87"/>
      <c r="E14" s="87"/>
      <c r="F14" s="87"/>
      <c r="G14" s="88"/>
    </row>
    <row r="15" spans="2:9" ht="15" thickBot="1" x14ac:dyDescent="0.4">
      <c r="B15" s="14" t="s">
        <v>5</v>
      </c>
      <c r="C15" s="15" t="s">
        <v>25</v>
      </c>
      <c r="D15" s="15" t="s">
        <v>19</v>
      </c>
      <c r="E15" s="16" t="s">
        <v>7</v>
      </c>
      <c r="F15" s="15" t="s">
        <v>27</v>
      </c>
      <c r="G15" s="16"/>
    </row>
    <row r="16" spans="2:9" ht="15" thickBot="1" x14ac:dyDescent="0.4">
      <c r="B16" s="59">
        <v>2016</v>
      </c>
      <c r="C16">
        <v>0.32700000000000001</v>
      </c>
      <c r="D16" s="56" t="s">
        <v>86</v>
      </c>
      <c r="E16" s="56" t="s">
        <v>86</v>
      </c>
      <c r="F16" s="56" t="s">
        <v>81</v>
      </c>
      <c r="G16" s="56"/>
    </row>
    <row r="17" spans="2:7" ht="15" thickBot="1" x14ac:dyDescent="0.4">
      <c r="B17" s="59">
        <v>2015</v>
      </c>
      <c r="C17" s="56"/>
      <c r="D17" s="56"/>
      <c r="E17" s="56"/>
      <c r="F17" s="56"/>
      <c r="G17" s="56"/>
    </row>
    <row r="18" spans="2:7" ht="15" thickBot="1" x14ac:dyDescent="0.4">
      <c r="B18" s="59">
        <v>2014</v>
      </c>
      <c r="C18" s="56"/>
      <c r="D18" s="56"/>
      <c r="E18" s="56"/>
      <c r="F18" s="56"/>
      <c r="G18" s="56"/>
    </row>
    <row r="19" spans="2:7" ht="15" thickBot="1" x14ac:dyDescent="0.4">
      <c r="B19" s="59">
        <v>2013</v>
      </c>
      <c r="C19" s="56"/>
      <c r="D19" s="56"/>
      <c r="E19" s="56"/>
      <c r="F19" s="56"/>
      <c r="G19" s="56"/>
    </row>
    <row r="20" spans="2:7" ht="15" thickBot="1" x14ac:dyDescent="0.4">
      <c r="B20" s="59">
        <v>2012</v>
      </c>
      <c r="C20" s="56"/>
      <c r="D20" s="56"/>
      <c r="E20" s="56"/>
      <c r="F20" s="56"/>
      <c r="G20" s="56"/>
    </row>
    <row r="21" spans="2:7" ht="15" thickBot="1" x14ac:dyDescent="0.4">
      <c r="B21" s="59">
        <v>2011</v>
      </c>
      <c r="C21" s="56"/>
      <c r="D21" s="56"/>
      <c r="E21" s="56"/>
      <c r="F21" s="56"/>
      <c r="G21" s="56"/>
    </row>
    <row r="22" spans="2:7" ht="15" thickBot="1" x14ac:dyDescent="0.4">
      <c r="B22" s="59">
        <v>2010</v>
      </c>
      <c r="C22" s="56"/>
      <c r="D22" s="56"/>
      <c r="E22" s="56"/>
      <c r="F22" s="56"/>
      <c r="G22" s="56"/>
    </row>
    <row r="23" spans="2:7" ht="15" thickBot="1" x14ac:dyDescent="0.4">
      <c r="B23" s="59">
        <v>2009</v>
      </c>
      <c r="C23" s="56"/>
      <c r="D23" s="56"/>
      <c r="E23" s="56"/>
      <c r="F23" s="56"/>
      <c r="G23" s="56"/>
    </row>
    <row r="24" spans="2:7" ht="15" thickBot="1" x14ac:dyDescent="0.4">
      <c r="B24" s="59">
        <v>2008</v>
      </c>
      <c r="C24" s="56"/>
      <c r="D24" s="56"/>
      <c r="E24" s="56"/>
      <c r="F24" s="56"/>
      <c r="G24" s="56"/>
    </row>
    <row r="25" spans="2:7" ht="15" thickBot="1" x14ac:dyDescent="0.4">
      <c r="B25" s="59">
        <v>2007</v>
      </c>
      <c r="C25" s="56"/>
      <c r="D25" s="56"/>
      <c r="E25" s="56"/>
      <c r="F25" s="56"/>
      <c r="G25" s="56"/>
    </row>
    <row r="26" spans="2:7" ht="15" thickBot="1" x14ac:dyDescent="0.4">
      <c r="B26" s="59">
        <v>2006</v>
      </c>
      <c r="C26" s="56"/>
      <c r="D26" s="56"/>
      <c r="E26" s="56"/>
      <c r="F26" s="56"/>
      <c r="G26" s="56"/>
    </row>
    <row r="27" spans="2:7" ht="15" thickBot="1" x14ac:dyDescent="0.4">
      <c r="B27" s="59">
        <v>2005</v>
      </c>
      <c r="C27" s="56"/>
      <c r="D27" s="56"/>
      <c r="E27" s="56"/>
      <c r="F27" s="56"/>
      <c r="G27" s="56"/>
    </row>
    <row r="28" spans="2:7" ht="15" thickBot="1" x14ac:dyDescent="0.4">
      <c r="B28" s="59">
        <v>2004</v>
      </c>
      <c r="C28" s="56"/>
      <c r="D28" s="56"/>
      <c r="E28" s="56"/>
      <c r="F28" s="56"/>
      <c r="G28" s="56"/>
    </row>
    <row r="29" spans="2:7" ht="15" thickBot="1" x14ac:dyDescent="0.4">
      <c r="B29" s="59">
        <v>2003</v>
      </c>
      <c r="C29" s="56"/>
      <c r="D29" s="56"/>
      <c r="E29" s="56"/>
      <c r="F29" s="56"/>
      <c r="G29" s="56"/>
    </row>
    <row r="30" spans="2:7" ht="15" thickBot="1" x14ac:dyDescent="0.4">
      <c r="B30" s="59">
        <v>2002</v>
      </c>
      <c r="C30" s="56"/>
      <c r="D30" s="56"/>
      <c r="E30" s="56"/>
      <c r="F30" s="56"/>
      <c r="G30" s="56"/>
    </row>
    <row r="31" spans="2:7" ht="15" thickBot="1" x14ac:dyDescent="0.4">
      <c r="B31" s="59">
        <v>2001</v>
      </c>
      <c r="C31" s="56"/>
      <c r="D31" s="56"/>
      <c r="E31" s="56"/>
      <c r="F31" s="56"/>
      <c r="G31" s="56"/>
    </row>
    <row r="32" spans="2:7" ht="15" thickBot="1" x14ac:dyDescent="0.4">
      <c r="B32" s="59">
        <v>2000</v>
      </c>
      <c r="C32" s="56"/>
      <c r="D32" s="56"/>
      <c r="E32" s="56"/>
      <c r="F32" s="56"/>
      <c r="G32" s="56"/>
    </row>
    <row r="33" spans="1:10" ht="15" thickBot="1" x14ac:dyDescent="0.4">
      <c r="B33" s="59">
        <v>1999</v>
      </c>
      <c r="C33" s="56"/>
      <c r="D33" s="56"/>
      <c r="E33" s="56"/>
      <c r="F33" s="56"/>
      <c r="G33" s="56"/>
    </row>
    <row r="34" spans="1:10" ht="15" thickBot="1" x14ac:dyDescent="0.4">
      <c r="B34" s="59">
        <v>1998</v>
      </c>
      <c r="C34" s="56"/>
      <c r="D34" s="56"/>
      <c r="E34" s="56"/>
      <c r="F34" s="56"/>
      <c r="G34" s="56"/>
    </row>
    <row r="35" spans="1:10" ht="15" thickBot="1" x14ac:dyDescent="0.4">
      <c r="A35" s="30"/>
      <c r="B35" s="59">
        <v>1997</v>
      </c>
      <c r="C35" s="56"/>
      <c r="D35" s="56"/>
      <c r="E35" s="56"/>
      <c r="F35" s="56"/>
      <c r="G35" s="56"/>
    </row>
    <row r="36" spans="1:10" ht="15" thickBot="1" x14ac:dyDescent="0.4">
      <c r="A36" s="24"/>
      <c r="B36" s="33"/>
      <c r="C36" s="5"/>
      <c r="D36" s="5"/>
      <c r="E36" s="9"/>
      <c r="F36" s="9"/>
      <c r="G36" s="35"/>
    </row>
    <row r="37" spans="1:10" ht="15" thickBot="1" x14ac:dyDescent="0.4">
      <c r="B37" s="20" t="s">
        <v>11</v>
      </c>
      <c r="C37" s="21"/>
      <c r="D37" s="6" t="s">
        <v>26</v>
      </c>
      <c r="E37" s="5"/>
      <c r="F37" s="5"/>
      <c r="G37" s="36"/>
    </row>
    <row r="38" spans="1:10" ht="15.75" customHeight="1" thickBot="1" x14ac:dyDescent="0.4">
      <c r="A38" s="24"/>
      <c r="B38" s="33"/>
      <c r="C38" s="5"/>
      <c r="D38" s="5"/>
      <c r="E38" s="8"/>
      <c r="F38" s="8"/>
      <c r="G38" s="37"/>
    </row>
    <row r="39" spans="1:10" ht="15.75" customHeight="1" thickBot="1" x14ac:dyDescent="0.4">
      <c r="A39" s="25"/>
      <c r="B39" s="34"/>
      <c r="C39" s="81" t="s">
        <v>102</v>
      </c>
      <c r="D39" s="82"/>
      <c r="E39" s="82"/>
      <c r="F39" s="82"/>
      <c r="G39" s="83"/>
    </row>
    <row r="40" spans="1:10" ht="15" thickBot="1" x14ac:dyDescent="0.4">
      <c r="A40" s="25"/>
      <c r="B40" s="14" t="s">
        <v>5</v>
      </c>
      <c r="C40" s="15" t="s">
        <v>25</v>
      </c>
      <c r="D40" s="15" t="s">
        <v>19</v>
      </c>
      <c r="E40" s="16" t="s">
        <v>7</v>
      </c>
      <c r="F40" s="15" t="s">
        <v>27</v>
      </c>
      <c r="G40" s="16"/>
    </row>
    <row r="41" spans="1:10" ht="15" thickBot="1" x14ac:dyDescent="0.4">
      <c r="A41" s="30"/>
      <c r="B41" s="32">
        <v>2016</v>
      </c>
      <c r="C41" s="57"/>
      <c r="D41" s="57"/>
      <c r="E41" s="19"/>
      <c r="F41" s="57"/>
      <c r="G41" s="57"/>
      <c r="J41" s="58"/>
    </row>
    <row r="42" spans="1:10" ht="15" thickBot="1" x14ac:dyDescent="0.4">
      <c r="A42" s="30"/>
      <c r="B42" s="32">
        <v>2010</v>
      </c>
      <c r="C42" s="56"/>
      <c r="D42" s="57"/>
      <c r="E42" s="19"/>
      <c r="F42" s="57"/>
      <c r="G42" s="57"/>
    </row>
    <row r="43" spans="1:10" ht="15" thickBot="1" x14ac:dyDescent="0.4">
      <c r="A43" s="30"/>
      <c r="B43" s="32">
        <v>2005</v>
      </c>
      <c r="C43" s="57"/>
      <c r="D43" s="57"/>
      <c r="E43" s="19"/>
      <c r="F43" s="57"/>
      <c r="G43" s="57"/>
    </row>
    <row r="44" spans="1:10" ht="15" thickBot="1" x14ac:dyDescent="0.4">
      <c r="A44" s="24"/>
      <c r="B44" s="33"/>
      <c r="C44" s="5"/>
      <c r="D44" s="12"/>
      <c r="E44" s="3"/>
      <c r="F44" s="22"/>
      <c r="G44" s="35"/>
    </row>
    <row r="45" spans="1:10" ht="15" thickBot="1" x14ac:dyDescent="0.4">
      <c r="B45" s="20" t="s">
        <v>10</v>
      </c>
      <c r="C45" s="21"/>
      <c r="D45" s="6" t="s">
        <v>87</v>
      </c>
      <c r="E45" s="17"/>
      <c r="F45" s="4"/>
      <c r="G45" s="36"/>
    </row>
    <row r="46" spans="1:10" ht="15.75" customHeight="1" thickBot="1" x14ac:dyDescent="0.4">
      <c r="A46" s="24"/>
      <c r="B46" s="33"/>
      <c r="C46" s="5"/>
      <c r="D46" s="12"/>
      <c r="E46" s="18"/>
      <c r="F46" s="7"/>
      <c r="G46" s="37"/>
    </row>
    <row r="47" spans="1:10" ht="15.75" customHeight="1" thickBot="1" x14ac:dyDescent="0.4">
      <c r="A47" s="25"/>
      <c r="B47" s="34"/>
      <c r="C47" s="81" t="s">
        <v>13</v>
      </c>
      <c r="D47" s="82"/>
      <c r="E47" s="82"/>
      <c r="F47" s="82"/>
      <c r="G47" s="83"/>
    </row>
    <row r="48" spans="1:10" ht="15" thickBot="1" x14ac:dyDescent="0.4">
      <c r="A48" s="25"/>
      <c r="B48" s="14" t="s">
        <v>5</v>
      </c>
      <c r="C48" s="15" t="s">
        <v>25</v>
      </c>
      <c r="D48" s="15" t="s">
        <v>19</v>
      </c>
      <c r="E48" s="16" t="s">
        <v>7</v>
      </c>
      <c r="F48" s="15" t="s">
        <v>27</v>
      </c>
      <c r="G48" s="16"/>
    </row>
    <row r="49" spans="1:7" ht="15" thickBot="1" x14ac:dyDescent="0.4">
      <c r="A49" s="30"/>
      <c r="B49" s="32">
        <v>2016</v>
      </c>
      <c r="C49" s="60">
        <v>7.2279999999999997E-2</v>
      </c>
      <c r="D49" s="60">
        <v>6.5051999999999999E-2</v>
      </c>
      <c r="E49" s="60">
        <v>3.6139999999999999E-2</v>
      </c>
      <c r="F49" s="60">
        <v>1.0841999999999998E-3</v>
      </c>
      <c r="G49" s="57"/>
    </row>
    <row r="50" spans="1:7" ht="15" thickBot="1" x14ac:dyDescent="0.4">
      <c r="B50" s="59">
        <v>2015</v>
      </c>
      <c r="C50" s="61">
        <v>9.0219999999999995E-2</v>
      </c>
      <c r="D50" s="61">
        <v>8.1198000000000006E-2</v>
      </c>
      <c r="E50" s="61">
        <v>4.5109999999999997E-2</v>
      </c>
      <c r="F50" s="61">
        <v>1.3533E-3</v>
      </c>
      <c r="G50" s="56"/>
    </row>
    <row r="51" spans="1:7" ht="15" thickBot="1" x14ac:dyDescent="0.4">
      <c r="B51" s="59">
        <v>2014</v>
      </c>
      <c r="C51" s="61">
        <v>7.3840000000000003E-2</v>
      </c>
      <c r="D51" s="61">
        <v>6.6456000000000001E-2</v>
      </c>
      <c r="E51" s="61">
        <v>3.6920000000000001E-2</v>
      </c>
      <c r="F51" s="61">
        <v>1.1076E-3</v>
      </c>
      <c r="G51" s="56"/>
    </row>
    <row r="52" spans="1:7" ht="15" thickBot="1" x14ac:dyDescent="0.4">
      <c r="B52" s="59">
        <v>2013</v>
      </c>
      <c r="C52" s="61">
        <v>6.1359999999999998E-2</v>
      </c>
      <c r="D52" s="61">
        <v>5.5224000000000002E-2</v>
      </c>
      <c r="E52" s="61">
        <v>3.0679999999999999E-2</v>
      </c>
      <c r="F52" s="61">
        <v>9.2039999999999993E-4</v>
      </c>
      <c r="G52" s="56"/>
    </row>
    <row r="53" spans="1:7" ht="15" thickBot="1" x14ac:dyDescent="0.4">
      <c r="B53" s="59">
        <v>2012</v>
      </c>
      <c r="C53" s="61">
        <v>7.3664190801199361E-2</v>
      </c>
      <c r="D53" s="61">
        <v>6.6297771721079438E-2</v>
      </c>
      <c r="E53" s="61">
        <v>3.6832095400599681E-2</v>
      </c>
      <c r="F53" s="61">
        <v>1.1049628620179905E-3</v>
      </c>
      <c r="G53" s="56"/>
    </row>
    <row r="54" spans="1:7" ht="15" thickBot="1" x14ac:dyDescent="0.4">
      <c r="B54" s="59">
        <v>2011</v>
      </c>
      <c r="C54" s="61">
        <v>9.509377357973009E-2</v>
      </c>
      <c r="D54" s="61">
        <v>8.5584396221757078E-2</v>
      </c>
      <c r="E54" s="61">
        <v>4.7546886789865045E-2</v>
      </c>
      <c r="F54" s="61">
        <v>1.4264066036959514E-3</v>
      </c>
      <c r="G54" s="56"/>
    </row>
    <row r="55" spans="1:7" ht="15" thickBot="1" x14ac:dyDescent="0.4">
      <c r="B55" s="59">
        <v>2010</v>
      </c>
      <c r="C55" s="61">
        <v>0.10286199733694748</v>
      </c>
      <c r="D55" s="61">
        <v>9.2575797603252741E-2</v>
      </c>
      <c r="E55" s="61">
        <v>5.143099866847374E-2</v>
      </c>
      <c r="F55" s="61">
        <v>1.5429299600542123E-3</v>
      </c>
      <c r="G55" s="56"/>
    </row>
    <row r="56" spans="1:7" ht="15" thickBot="1" x14ac:dyDescent="0.4">
      <c r="B56" s="59">
        <v>2009</v>
      </c>
      <c r="C56" s="61">
        <v>0.13420276215054869</v>
      </c>
      <c r="D56" s="61">
        <v>0.12078248593549382</v>
      </c>
      <c r="E56" s="61">
        <v>6.7101381075274344E-2</v>
      </c>
      <c r="F56" s="61">
        <v>2.0130414322582302E-3</v>
      </c>
      <c r="G56" s="56"/>
    </row>
    <row r="57" spans="1:7" ht="15" thickBot="1" x14ac:dyDescent="0.4">
      <c r="B57" s="59">
        <v>2008</v>
      </c>
      <c r="C57" s="61">
        <v>0.16206121976263863</v>
      </c>
      <c r="D57" s="61">
        <v>0.14585509778637479</v>
      </c>
      <c r="E57" s="61">
        <v>8.1030609881319313E-2</v>
      </c>
      <c r="F57" s="61">
        <v>2.4309182964395793E-3</v>
      </c>
      <c r="G57" s="56"/>
    </row>
    <row r="58" spans="1:7" ht="15" thickBot="1" x14ac:dyDescent="0.4">
      <c r="B58" s="59">
        <v>2007</v>
      </c>
      <c r="C58" s="61">
        <v>0.1674186154572713</v>
      </c>
      <c r="D58" s="61">
        <v>0.15067675391154417</v>
      </c>
      <c r="E58" s="61">
        <v>8.3709307728635649E-2</v>
      </c>
      <c r="F58" s="61">
        <v>2.5112792318590692E-3</v>
      </c>
      <c r="G58" s="56"/>
    </row>
    <row r="59" spans="1:7" ht="15" thickBot="1" x14ac:dyDescent="0.4">
      <c r="B59" s="59">
        <v>2006</v>
      </c>
      <c r="C59" s="61">
        <v>0.19340198457623983</v>
      </c>
      <c r="D59" s="61">
        <v>0.17406178611861584</v>
      </c>
      <c r="E59" s="61">
        <v>9.6700992288119916E-2</v>
      </c>
      <c r="F59" s="61">
        <v>2.9010297686435978E-3</v>
      </c>
      <c r="G59" s="56"/>
    </row>
    <row r="60" spans="1:7" ht="15" thickBot="1" x14ac:dyDescent="0.4">
      <c r="B60" s="59">
        <v>2005</v>
      </c>
      <c r="C60" s="61">
        <v>0.20625973424335822</v>
      </c>
      <c r="D60" s="61">
        <v>0.18563376081902241</v>
      </c>
      <c r="E60" s="61">
        <v>0.10312986712167911</v>
      </c>
      <c r="F60" s="61">
        <v>3.0938960136503734E-3</v>
      </c>
      <c r="G60" s="56"/>
    </row>
    <row r="61" spans="1:7" ht="15" thickBot="1" x14ac:dyDescent="0.4">
      <c r="B61" s="59">
        <v>2004</v>
      </c>
      <c r="C61" s="61">
        <v>0.12509518946967313</v>
      </c>
      <c r="D61" s="61">
        <v>0.11258567052270581</v>
      </c>
      <c r="E61" s="61">
        <v>6.2547594734836565E-2</v>
      </c>
      <c r="F61" s="61">
        <v>1.876427842045097E-3</v>
      </c>
      <c r="G61" s="56"/>
    </row>
    <row r="62" spans="1:7" ht="15" thickBot="1" x14ac:dyDescent="0.4">
      <c r="B62" s="59">
        <v>2003</v>
      </c>
      <c r="C62" s="61">
        <v>0.13072045494903745</v>
      </c>
      <c r="D62" s="61">
        <v>0.11764840945413368</v>
      </c>
      <c r="E62" s="61">
        <v>6.5360227474518723E-2</v>
      </c>
      <c r="F62" s="61">
        <v>1.9608068242355616E-3</v>
      </c>
      <c r="G62" s="56"/>
    </row>
    <row r="63" spans="1:7" ht="15" thickBot="1" x14ac:dyDescent="0.4">
      <c r="B63" s="59">
        <v>2002</v>
      </c>
      <c r="C63" s="61">
        <v>0.11304104915674958</v>
      </c>
      <c r="D63" s="61">
        <v>0.10173694424107463</v>
      </c>
      <c r="E63" s="61">
        <v>5.6520524578374788E-2</v>
      </c>
      <c r="F63" s="61">
        <v>1.6956157373512438E-3</v>
      </c>
      <c r="G63" s="56"/>
    </row>
    <row r="64" spans="1:7" ht="15" thickBot="1" x14ac:dyDescent="0.4">
      <c r="B64" s="59">
        <v>2001</v>
      </c>
      <c r="C64" s="61">
        <v>0.11732696571245574</v>
      </c>
      <c r="D64" s="61">
        <v>0.10559426914121016</v>
      </c>
      <c r="E64" s="61">
        <v>5.8663482856227869E-2</v>
      </c>
      <c r="F64" s="61">
        <v>1.7599044856868363E-3</v>
      </c>
      <c r="G64" s="56"/>
    </row>
    <row r="65" spans="1:7" ht="15" thickBot="1" x14ac:dyDescent="0.4">
      <c r="B65" s="59">
        <v>2000</v>
      </c>
      <c r="C65" s="61">
        <v>0.1154518772193343</v>
      </c>
      <c r="D65" s="61">
        <v>0.10390668949740087</v>
      </c>
      <c r="E65" s="61">
        <v>5.7725938609667148E-2</v>
      </c>
      <c r="F65" s="61">
        <v>1.7317781582900143E-3</v>
      </c>
      <c r="G65" s="56"/>
    </row>
    <row r="66" spans="1:7" ht="15" thickBot="1" x14ac:dyDescent="0.4">
      <c r="B66" s="59">
        <v>1999</v>
      </c>
      <c r="C66" s="61">
        <v>0.11304104915674958</v>
      </c>
      <c r="D66" s="61">
        <v>0.10173694424107463</v>
      </c>
      <c r="E66" s="61">
        <v>5.6520524578374788E-2</v>
      </c>
      <c r="F66" s="61">
        <v>1.6956157373512438E-3</v>
      </c>
      <c r="G66" s="56"/>
    </row>
    <row r="67" spans="1:7" ht="15" thickBot="1" x14ac:dyDescent="0.4">
      <c r="B67" s="59">
        <v>1998</v>
      </c>
      <c r="C67" s="61">
        <v>0.11170170023309141</v>
      </c>
      <c r="D67" s="61">
        <v>0.10053153020978227</v>
      </c>
      <c r="E67" s="61">
        <v>5.5850850116545704E-2</v>
      </c>
      <c r="F67" s="61">
        <v>1.6755255034963711E-3</v>
      </c>
      <c r="G67" s="56"/>
    </row>
    <row r="68" spans="1:7" ht="15" thickBot="1" x14ac:dyDescent="0.4">
      <c r="A68" s="30"/>
      <c r="B68" s="59">
        <v>1997</v>
      </c>
      <c r="C68" s="60">
        <v>7.1521232523346287E-2</v>
      </c>
      <c r="D68" s="60">
        <v>6.4369109271011665E-2</v>
      </c>
      <c r="E68" s="60">
        <v>3.5760616261673144E-2</v>
      </c>
      <c r="F68" s="60">
        <v>1.0728184878501942E-3</v>
      </c>
      <c r="G68" s="57"/>
    </row>
    <row r="69" spans="1:7" ht="15" thickBot="1" x14ac:dyDescent="0.4">
      <c r="A69" s="24"/>
      <c r="B69" s="33"/>
      <c r="C69" s="5"/>
      <c r="D69" s="12"/>
      <c r="E69" s="9"/>
      <c r="F69" s="9"/>
      <c r="G69" s="35"/>
    </row>
    <row r="70" spans="1:7" ht="15" thickBot="1" x14ac:dyDescent="0.4">
      <c r="B70" s="20" t="s">
        <v>12</v>
      </c>
      <c r="C70" s="21"/>
      <c r="D70" s="13" t="s">
        <v>20</v>
      </c>
      <c r="E70" s="5"/>
      <c r="F70" s="5"/>
      <c r="G70" s="36"/>
    </row>
    <row r="71" spans="1:7" ht="15" thickBot="1" x14ac:dyDescent="0.4">
      <c r="A71" s="24"/>
      <c r="B71" s="38"/>
      <c r="C71" s="8"/>
      <c r="D71" s="12"/>
      <c r="E71" s="8"/>
      <c r="F71" s="8"/>
      <c r="G71" s="37"/>
    </row>
    <row r="72" spans="1:7" x14ac:dyDescent="0.35">
      <c r="B72" s="10"/>
      <c r="C72" s="10"/>
      <c r="D72" s="10"/>
      <c r="E72" s="10"/>
      <c r="F72" s="10"/>
    </row>
    <row r="73" spans="1:7" x14ac:dyDescent="0.35">
      <c r="B73" s="10"/>
      <c r="C73" s="10"/>
      <c r="D73" s="10"/>
      <c r="E73" s="10"/>
      <c r="F73" s="10"/>
    </row>
    <row r="74" spans="1:7" x14ac:dyDescent="0.35">
      <c r="B74" s="10"/>
      <c r="C74" s="10"/>
      <c r="D74" s="10"/>
      <c r="E74" s="10"/>
      <c r="F74" s="10"/>
    </row>
    <row r="75" spans="1:7" x14ac:dyDescent="0.35">
      <c r="B75" s="10"/>
      <c r="C75" s="10"/>
      <c r="D75" s="10"/>
      <c r="E75" s="10"/>
      <c r="F75" s="10"/>
    </row>
  </sheetData>
  <mergeCells count="6">
    <mergeCell ref="C10:G10"/>
    <mergeCell ref="C47:G47"/>
    <mergeCell ref="C11:G11"/>
    <mergeCell ref="C12:G12"/>
    <mergeCell ref="C14:G14"/>
    <mergeCell ref="C39:G39"/>
  </mergeCells>
  <pageMargins left="0.7" right="0.7" top="0.78740157499999996" bottom="0.78740157499999996"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70" zoomScaleNormal="70" workbookViewId="0">
      <selection activeCell="A3" sqref="A3"/>
    </sheetView>
  </sheetViews>
  <sheetFormatPr baseColWidth="10" defaultRowHeight="14.5" x14ac:dyDescent="0.35"/>
  <cols>
    <col min="2" max="2" width="15.08984375" customWidth="1"/>
    <col min="3" max="3" width="11.08984375" customWidth="1"/>
    <col min="4" max="4" width="11" bestFit="1" customWidth="1"/>
    <col min="9" max="9" width="21" customWidth="1"/>
  </cols>
  <sheetData>
    <row r="1" spans="1:9" ht="33" customHeight="1" x14ac:dyDescent="0.35">
      <c r="A1" s="120" t="s">
        <v>98</v>
      </c>
      <c r="B1" s="120"/>
      <c r="C1" s="120"/>
      <c r="D1" s="120"/>
      <c r="E1" s="120"/>
      <c r="F1" s="120"/>
      <c r="G1" s="120"/>
      <c r="H1" s="120"/>
      <c r="I1" s="120"/>
    </row>
    <row r="2" spans="1:9" x14ac:dyDescent="0.35">
      <c r="A2" s="120" t="s">
        <v>126</v>
      </c>
      <c r="B2" s="120"/>
      <c r="C2" s="120"/>
      <c r="D2" s="120"/>
      <c r="E2" s="120"/>
      <c r="F2" s="120"/>
      <c r="G2" s="120"/>
      <c r="H2" s="120"/>
      <c r="I2" s="120"/>
    </row>
    <row r="3" spans="1:9" ht="15" thickBot="1" x14ac:dyDescent="0.4"/>
    <row r="4" spans="1:9" ht="29.5" thickBot="1" x14ac:dyDescent="0.4">
      <c r="B4" s="11" t="s">
        <v>125</v>
      </c>
      <c r="C4" s="11" t="s">
        <v>43</v>
      </c>
      <c r="D4" s="11" t="s">
        <v>34</v>
      </c>
      <c r="G4" s="96" t="s">
        <v>101</v>
      </c>
      <c r="H4" s="97"/>
      <c r="I4" s="98"/>
    </row>
    <row r="5" spans="1:9" x14ac:dyDescent="0.35">
      <c r="A5">
        <v>2016</v>
      </c>
      <c r="B5" s="125">
        <v>10662</v>
      </c>
      <c r="C5" s="128">
        <f>$B5*G$6/1000000</f>
        <v>0.27721200000000001</v>
      </c>
      <c r="D5" s="127">
        <f>$B5*H$6/1000000</f>
        <v>0.17059199999999999</v>
      </c>
      <c r="G5" s="105" t="s">
        <v>53</v>
      </c>
      <c r="H5" s="99" t="s">
        <v>25</v>
      </c>
      <c r="I5" s="100" t="s">
        <v>35</v>
      </c>
    </row>
    <row r="6" spans="1:9" ht="15" thickBot="1" x14ac:dyDescent="0.4">
      <c r="A6">
        <v>2015</v>
      </c>
      <c r="B6" s="125">
        <v>10440</v>
      </c>
      <c r="C6" s="128">
        <f t="shared" ref="C6:C24" si="0">$B6*G$6/1000000</f>
        <v>0.27144000000000001</v>
      </c>
      <c r="D6" s="127">
        <f t="shared" ref="D6:D24" si="1">$B6*H$6/1000000</f>
        <v>0.16703999999999999</v>
      </c>
      <c r="G6" s="106">
        <v>26</v>
      </c>
      <c r="H6" s="101">
        <v>16</v>
      </c>
      <c r="I6" s="129" t="s">
        <v>99</v>
      </c>
    </row>
    <row r="7" spans="1:9" x14ac:dyDescent="0.35">
      <c r="A7">
        <v>2014</v>
      </c>
      <c r="B7" s="125">
        <v>11807</v>
      </c>
      <c r="C7" s="128">
        <f t="shared" si="0"/>
        <v>0.30698199999999998</v>
      </c>
      <c r="D7" s="127">
        <f t="shared" si="1"/>
        <v>0.188912</v>
      </c>
    </row>
    <row r="8" spans="1:9" x14ac:dyDescent="0.35">
      <c r="A8">
        <v>2013</v>
      </c>
      <c r="B8" s="125">
        <v>11635</v>
      </c>
      <c r="C8" s="128">
        <f t="shared" si="0"/>
        <v>0.30251</v>
      </c>
      <c r="D8" s="127">
        <f t="shared" si="1"/>
        <v>0.18615999999999999</v>
      </c>
    </row>
    <row r="9" spans="1:9" x14ac:dyDescent="0.35">
      <c r="A9">
        <v>2012</v>
      </c>
      <c r="B9" s="125">
        <v>10677</v>
      </c>
      <c r="C9" s="128">
        <f t="shared" si="0"/>
        <v>0.27760200000000002</v>
      </c>
      <c r="D9" s="127">
        <f t="shared" si="1"/>
        <v>0.17083200000000001</v>
      </c>
    </row>
    <row r="10" spans="1:9" x14ac:dyDescent="0.35">
      <c r="A10">
        <v>2011</v>
      </c>
      <c r="B10" s="125">
        <v>9455</v>
      </c>
      <c r="C10" s="128">
        <f t="shared" si="0"/>
        <v>0.24582999999999999</v>
      </c>
      <c r="D10" s="127">
        <f t="shared" si="1"/>
        <v>0.15128</v>
      </c>
    </row>
    <row r="11" spans="1:9" x14ac:dyDescent="0.35">
      <c r="A11">
        <v>2010</v>
      </c>
      <c r="B11" s="125">
        <v>8583</v>
      </c>
      <c r="C11" s="128">
        <f t="shared" si="0"/>
        <v>0.223158</v>
      </c>
      <c r="D11" s="127">
        <f t="shared" si="1"/>
        <v>0.13732800000000001</v>
      </c>
    </row>
    <row r="12" spans="1:9" x14ac:dyDescent="0.35">
      <c r="A12">
        <v>2009</v>
      </c>
      <c r="B12" s="125">
        <v>8559</v>
      </c>
      <c r="C12" s="128">
        <f t="shared" si="0"/>
        <v>0.22253400000000001</v>
      </c>
      <c r="D12" s="127">
        <f t="shared" si="1"/>
        <v>0.13694400000000001</v>
      </c>
    </row>
    <row r="13" spans="1:9" x14ac:dyDescent="0.35">
      <c r="A13">
        <v>2008</v>
      </c>
      <c r="B13" s="125">
        <v>8769</v>
      </c>
      <c r="C13" s="128">
        <f t="shared" si="0"/>
        <v>0.227994</v>
      </c>
      <c r="D13" s="127">
        <f t="shared" si="1"/>
        <v>0.14030400000000001</v>
      </c>
    </row>
    <row r="14" spans="1:9" x14ac:dyDescent="0.35">
      <c r="A14">
        <v>2007</v>
      </c>
      <c r="B14" s="125">
        <v>8422</v>
      </c>
      <c r="C14" s="128">
        <f t="shared" si="0"/>
        <v>0.218972</v>
      </c>
      <c r="D14" s="127">
        <f t="shared" si="1"/>
        <v>0.13475200000000001</v>
      </c>
    </row>
    <row r="15" spans="1:9" x14ac:dyDescent="0.35">
      <c r="A15">
        <v>2006</v>
      </c>
      <c r="B15" s="125">
        <v>8016</v>
      </c>
      <c r="C15" s="128">
        <f t="shared" si="0"/>
        <v>0.20841599999999999</v>
      </c>
      <c r="D15" s="127">
        <f t="shared" si="1"/>
        <v>0.12825600000000001</v>
      </c>
    </row>
    <row r="16" spans="1:9" x14ac:dyDescent="0.35">
      <c r="A16">
        <v>2005</v>
      </c>
      <c r="B16" s="125">
        <v>5942</v>
      </c>
      <c r="C16" s="128">
        <f t="shared" si="0"/>
        <v>0.15449199999999999</v>
      </c>
      <c r="D16" s="127">
        <f t="shared" si="1"/>
        <v>9.5072000000000004E-2</v>
      </c>
    </row>
    <row r="17" spans="1:4" x14ac:dyDescent="0.35">
      <c r="A17">
        <v>2004</v>
      </c>
      <c r="B17" s="125">
        <v>5784</v>
      </c>
      <c r="C17" s="128">
        <f t="shared" si="0"/>
        <v>0.15038399999999999</v>
      </c>
      <c r="D17" s="127">
        <f t="shared" si="1"/>
        <v>9.2544000000000001E-2</v>
      </c>
    </row>
    <row r="18" spans="1:4" x14ac:dyDescent="0.35">
      <c r="A18">
        <v>2003</v>
      </c>
      <c r="B18" s="125">
        <v>5418</v>
      </c>
      <c r="C18" s="128">
        <f t="shared" si="0"/>
        <v>0.14086799999999999</v>
      </c>
      <c r="D18" s="127">
        <f t="shared" si="1"/>
        <v>8.6688000000000001E-2</v>
      </c>
    </row>
    <row r="19" spans="1:4" x14ac:dyDescent="0.35">
      <c r="A19">
        <v>2002</v>
      </c>
      <c r="B19" s="125">
        <v>5654</v>
      </c>
      <c r="C19" s="128">
        <f t="shared" si="0"/>
        <v>0.147004</v>
      </c>
      <c r="D19" s="127">
        <f t="shared" si="1"/>
        <v>9.0464000000000003E-2</v>
      </c>
    </row>
    <row r="20" spans="1:4" x14ac:dyDescent="0.35">
      <c r="A20">
        <v>2001</v>
      </c>
      <c r="B20" s="125">
        <v>5770</v>
      </c>
      <c r="C20" s="128">
        <f t="shared" si="0"/>
        <v>0.15001999999999999</v>
      </c>
      <c r="D20" s="127">
        <f t="shared" si="1"/>
        <v>9.2319999999999999E-2</v>
      </c>
    </row>
    <row r="21" spans="1:4" x14ac:dyDescent="0.35">
      <c r="A21">
        <v>2000</v>
      </c>
      <c r="B21" s="125">
        <v>6044</v>
      </c>
      <c r="C21" s="128">
        <f t="shared" si="0"/>
        <v>0.15714400000000001</v>
      </c>
      <c r="D21" s="127">
        <f t="shared" si="1"/>
        <v>9.6703999999999998E-2</v>
      </c>
    </row>
    <row r="22" spans="1:4" x14ac:dyDescent="0.35">
      <c r="A22">
        <v>1999</v>
      </c>
      <c r="B22" s="125">
        <v>5403</v>
      </c>
      <c r="C22" s="128">
        <f t="shared" si="0"/>
        <v>0.14047799999999999</v>
      </c>
      <c r="D22" s="127">
        <f t="shared" si="1"/>
        <v>8.6447999999999997E-2</v>
      </c>
    </row>
    <row r="23" spans="1:4" x14ac:dyDescent="0.35">
      <c r="A23">
        <v>1998</v>
      </c>
      <c r="B23" s="125">
        <v>4567</v>
      </c>
      <c r="C23" s="128">
        <f t="shared" si="0"/>
        <v>0.118742</v>
      </c>
      <c r="D23" s="127">
        <f t="shared" si="1"/>
        <v>7.3071999999999998E-2</v>
      </c>
    </row>
    <row r="24" spans="1:4" x14ac:dyDescent="0.35">
      <c r="A24">
        <v>1997</v>
      </c>
      <c r="B24" s="125">
        <v>3273</v>
      </c>
      <c r="C24" s="128">
        <f t="shared" si="0"/>
        <v>8.5097999999999993E-2</v>
      </c>
      <c r="D24" s="127">
        <f t="shared" si="1"/>
        <v>5.2367999999999998E-2</v>
      </c>
    </row>
  </sheetData>
  <mergeCells count="3">
    <mergeCell ref="G4:I4"/>
    <mergeCell ref="A2:I2"/>
    <mergeCell ref="A1:I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76"/>
  <sheetViews>
    <sheetView topLeftCell="A19" zoomScale="70" zoomScaleNormal="70" workbookViewId="0"/>
  </sheetViews>
  <sheetFormatPr baseColWidth="10" defaultColWidth="11.54296875" defaultRowHeight="14.5" x14ac:dyDescent="0.35"/>
  <cols>
    <col min="1" max="1" width="12.7265625" style="23" customWidth="1"/>
    <col min="2" max="2" width="29.1796875" customWidth="1"/>
    <col min="3" max="3" width="15.7265625" style="2" customWidth="1"/>
    <col min="4" max="8" width="15.7265625" customWidth="1"/>
  </cols>
  <sheetData>
    <row r="1" spans="2:10" ht="21" x14ac:dyDescent="0.35">
      <c r="B1" s="1" t="s">
        <v>17</v>
      </c>
      <c r="C1" s="40"/>
      <c r="D1" s="41"/>
      <c r="E1" s="41"/>
      <c r="F1" s="41"/>
      <c r="G1" s="41"/>
      <c r="H1" s="41"/>
      <c r="I1" s="41"/>
      <c r="J1" s="41"/>
    </row>
    <row r="2" spans="2:10" x14ac:dyDescent="0.35">
      <c r="C2" s="10"/>
    </row>
    <row r="3" spans="2:10" ht="15" thickBot="1" x14ac:dyDescent="0.4">
      <c r="C3" s="10"/>
    </row>
    <row r="4" spans="2:10" ht="24.75" customHeight="1" x14ac:dyDescent="0.35">
      <c r="B4" s="47" t="s">
        <v>8</v>
      </c>
      <c r="C4" s="42" t="s">
        <v>21</v>
      </c>
      <c r="D4" s="26"/>
      <c r="E4" s="26"/>
      <c r="F4" s="26"/>
      <c r="G4" s="26"/>
      <c r="H4" s="26"/>
    </row>
    <row r="5" spans="2:10" x14ac:dyDescent="0.35">
      <c r="B5" s="48" t="s">
        <v>9</v>
      </c>
      <c r="C5" s="43" t="s">
        <v>105</v>
      </c>
      <c r="D5" s="28"/>
      <c r="E5" s="28"/>
      <c r="F5" s="28"/>
      <c r="G5" s="28"/>
      <c r="H5" s="28"/>
    </row>
    <row r="6" spans="2:10" x14ac:dyDescent="0.35">
      <c r="B6" s="48" t="s">
        <v>0</v>
      </c>
      <c r="C6" s="43" t="s">
        <v>106</v>
      </c>
      <c r="D6" s="28"/>
      <c r="E6" s="28"/>
      <c r="F6" s="28"/>
      <c r="G6" s="28"/>
      <c r="H6" s="28"/>
    </row>
    <row r="7" spans="2:10" x14ac:dyDescent="0.35">
      <c r="B7" s="48" t="s">
        <v>15</v>
      </c>
      <c r="C7" s="44" t="s">
        <v>23</v>
      </c>
      <c r="D7" s="28"/>
      <c r="E7" s="28"/>
      <c r="F7" s="28"/>
      <c r="G7" s="28"/>
      <c r="H7" s="28"/>
    </row>
    <row r="8" spans="2:10" ht="24.75" customHeight="1" x14ac:dyDescent="0.35">
      <c r="B8" s="48" t="s">
        <v>16</v>
      </c>
      <c r="C8" s="45">
        <v>43271</v>
      </c>
      <c r="D8" s="10"/>
      <c r="E8" s="10"/>
      <c r="F8" s="10"/>
      <c r="G8" s="10"/>
      <c r="H8" s="28"/>
    </row>
    <row r="9" spans="2:10" ht="24.75" customHeight="1" x14ac:dyDescent="0.35">
      <c r="B9" s="48" t="s">
        <v>1</v>
      </c>
      <c r="C9" s="46" t="s">
        <v>24</v>
      </c>
      <c r="D9" s="28"/>
      <c r="E9" s="28"/>
      <c r="F9" s="28"/>
      <c r="G9" s="28"/>
      <c r="H9" s="28"/>
    </row>
    <row r="10" spans="2:10" ht="83.25" customHeight="1" x14ac:dyDescent="0.35">
      <c r="B10" s="48" t="s">
        <v>2</v>
      </c>
      <c r="C10" s="78" t="s">
        <v>116</v>
      </c>
      <c r="D10" s="79"/>
      <c r="E10" s="79"/>
      <c r="F10" s="79"/>
      <c r="G10" s="79"/>
      <c r="H10" s="79"/>
    </row>
    <row r="11" spans="2:10" ht="35.25" customHeight="1" x14ac:dyDescent="0.35">
      <c r="B11" s="48" t="s">
        <v>3</v>
      </c>
      <c r="C11" s="78" t="s">
        <v>107</v>
      </c>
      <c r="D11" s="79"/>
      <c r="E11" s="79"/>
      <c r="F11" s="79"/>
      <c r="G11" s="79"/>
      <c r="H11" s="79"/>
    </row>
    <row r="12" spans="2:10" ht="44.25" customHeight="1" thickBot="1" x14ac:dyDescent="0.4">
      <c r="B12" s="49" t="s">
        <v>4</v>
      </c>
      <c r="C12" s="84" t="s">
        <v>108</v>
      </c>
      <c r="D12" s="85"/>
      <c r="E12" s="85"/>
      <c r="F12" s="85"/>
      <c r="G12" s="85"/>
      <c r="H12" s="85"/>
    </row>
    <row r="13" spans="2:10" ht="15.75" customHeight="1" thickBot="1" x14ac:dyDescent="0.4">
      <c r="B13" s="10"/>
      <c r="C13" s="10"/>
    </row>
    <row r="14" spans="2:10" ht="15.75" customHeight="1" thickBot="1" x14ac:dyDescent="0.4">
      <c r="B14" s="31" t="s">
        <v>18</v>
      </c>
      <c r="C14" s="87" t="s">
        <v>51</v>
      </c>
      <c r="D14" s="87"/>
      <c r="E14" s="87"/>
      <c r="F14" s="87"/>
      <c r="G14" s="87"/>
      <c r="H14" s="87"/>
    </row>
    <row r="15" spans="2:10" ht="15" thickBot="1" x14ac:dyDescent="0.4">
      <c r="B15" s="14" t="s">
        <v>5</v>
      </c>
      <c r="C15" s="15" t="s">
        <v>110</v>
      </c>
      <c r="D15" s="16" t="s">
        <v>109</v>
      </c>
      <c r="E15" s="72"/>
      <c r="F15" s="72"/>
      <c r="G15" s="72"/>
      <c r="H15" s="15"/>
    </row>
    <row r="16" spans="2:10" ht="15" thickBot="1" x14ac:dyDescent="0.4">
      <c r="B16" s="59">
        <v>2016</v>
      </c>
      <c r="C16" s="66" t="s">
        <v>82</v>
      </c>
      <c r="D16" s="66" t="s">
        <v>82</v>
      </c>
      <c r="E16" s="66"/>
      <c r="F16" s="66"/>
      <c r="G16" s="66"/>
      <c r="H16" s="76"/>
    </row>
    <row r="17" spans="1:8" ht="15" thickBot="1" x14ac:dyDescent="0.4">
      <c r="B17" s="59">
        <v>2015</v>
      </c>
      <c r="C17" s="66"/>
      <c r="D17" s="66"/>
      <c r="E17" s="66"/>
      <c r="F17" s="66"/>
      <c r="G17" s="66"/>
      <c r="H17" s="76"/>
    </row>
    <row r="18" spans="1:8" ht="15" thickBot="1" x14ac:dyDescent="0.4">
      <c r="B18" s="59">
        <v>2014</v>
      </c>
      <c r="C18" s="66"/>
      <c r="D18" s="66"/>
      <c r="E18" s="66"/>
      <c r="F18" s="66"/>
      <c r="G18" s="66"/>
      <c r="H18" s="76"/>
    </row>
    <row r="19" spans="1:8" ht="15" thickBot="1" x14ac:dyDescent="0.4">
      <c r="B19" s="59">
        <v>2013</v>
      </c>
      <c r="C19" s="66"/>
      <c r="D19" s="66"/>
      <c r="E19" s="66"/>
      <c r="F19" s="66"/>
      <c r="G19" s="66"/>
      <c r="H19" s="76"/>
    </row>
    <row r="20" spans="1:8" ht="15" thickBot="1" x14ac:dyDescent="0.4">
      <c r="B20" s="59">
        <v>2012</v>
      </c>
      <c r="C20" s="66"/>
      <c r="D20" s="66"/>
      <c r="E20" s="66"/>
      <c r="F20" s="66"/>
      <c r="G20" s="66"/>
      <c r="H20" s="76"/>
    </row>
    <row r="21" spans="1:8" ht="15" thickBot="1" x14ac:dyDescent="0.4">
      <c r="B21" s="59">
        <v>2011</v>
      </c>
      <c r="C21" s="66"/>
      <c r="D21" s="66"/>
      <c r="E21" s="66"/>
      <c r="F21" s="66"/>
      <c r="G21" s="66"/>
      <c r="H21" s="76"/>
    </row>
    <row r="22" spans="1:8" ht="15" thickBot="1" x14ac:dyDescent="0.4">
      <c r="B22" s="59">
        <v>2010</v>
      </c>
      <c r="C22" s="66"/>
      <c r="D22" s="66"/>
      <c r="E22" s="66"/>
      <c r="F22" s="66"/>
      <c r="G22" s="66"/>
      <c r="H22" s="76"/>
    </row>
    <row r="23" spans="1:8" ht="15" thickBot="1" x14ac:dyDescent="0.4">
      <c r="B23" s="59">
        <v>2009</v>
      </c>
      <c r="C23" s="66"/>
      <c r="D23" s="66"/>
      <c r="E23" s="66"/>
      <c r="F23" s="66"/>
      <c r="G23" s="66"/>
      <c r="H23" s="76"/>
    </row>
    <row r="24" spans="1:8" ht="15" thickBot="1" x14ac:dyDescent="0.4">
      <c r="B24" s="59">
        <v>2008</v>
      </c>
      <c r="C24" s="66"/>
      <c r="D24" s="66"/>
      <c r="E24" s="66"/>
      <c r="F24" s="66"/>
      <c r="G24" s="66"/>
      <c r="H24" s="76"/>
    </row>
    <row r="25" spans="1:8" ht="15" thickBot="1" x14ac:dyDescent="0.4">
      <c r="B25" s="59">
        <v>2007</v>
      </c>
      <c r="C25" s="66"/>
      <c r="D25" s="66"/>
      <c r="E25" s="66"/>
      <c r="F25" s="66"/>
      <c r="G25" s="66"/>
      <c r="H25" s="76"/>
    </row>
    <row r="26" spans="1:8" ht="15" thickBot="1" x14ac:dyDescent="0.4">
      <c r="B26" s="59">
        <v>2006</v>
      </c>
      <c r="C26" s="66"/>
      <c r="D26" s="66"/>
      <c r="E26" s="66"/>
      <c r="F26" s="66"/>
      <c r="G26" s="66"/>
      <c r="H26" s="76"/>
    </row>
    <row r="27" spans="1:8" ht="15" thickBot="1" x14ac:dyDescent="0.4">
      <c r="B27" s="59">
        <v>2005</v>
      </c>
      <c r="C27" s="66"/>
      <c r="D27" s="66"/>
      <c r="E27" s="66"/>
      <c r="F27" s="66"/>
      <c r="G27" s="66"/>
      <c r="H27" s="76"/>
    </row>
    <row r="28" spans="1:8" ht="15" thickBot="1" x14ac:dyDescent="0.4">
      <c r="B28" s="59">
        <v>2004</v>
      </c>
      <c r="C28" s="66"/>
      <c r="D28" s="66"/>
      <c r="E28" s="66"/>
      <c r="F28" s="66"/>
      <c r="G28" s="66"/>
      <c r="H28" s="76"/>
    </row>
    <row r="29" spans="1:8" ht="15" thickBot="1" x14ac:dyDescent="0.4">
      <c r="B29" s="59">
        <v>2003</v>
      </c>
      <c r="C29" s="66"/>
      <c r="D29" s="66"/>
      <c r="E29" s="66"/>
      <c r="F29" s="66"/>
      <c r="G29" s="66"/>
      <c r="H29" s="76"/>
    </row>
    <row r="30" spans="1:8" ht="15" thickBot="1" x14ac:dyDescent="0.4">
      <c r="A30" s="24"/>
      <c r="B30" s="33"/>
      <c r="C30" s="51"/>
      <c r="D30" s="54"/>
      <c r="E30" s="54"/>
      <c r="F30" s="54"/>
      <c r="G30" s="54"/>
      <c r="H30" s="54"/>
    </row>
    <row r="31" spans="1:8" ht="15" thickBot="1" x14ac:dyDescent="0.4">
      <c r="B31" s="52" t="s">
        <v>11</v>
      </c>
      <c r="C31" s="53"/>
      <c r="D31" s="71"/>
      <c r="E31" s="71"/>
      <c r="F31" s="71"/>
      <c r="G31" s="71"/>
      <c r="H31" s="130" t="s">
        <v>26</v>
      </c>
    </row>
    <row r="32" spans="1:8" ht="15.75" customHeight="1" thickBot="1" x14ac:dyDescent="0.4">
      <c r="A32" s="24"/>
      <c r="B32" s="33"/>
      <c r="C32" s="51"/>
      <c r="D32" s="50"/>
      <c r="E32" s="50"/>
      <c r="F32" s="50"/>
      <c r="G32" s="50"/>
      <c r="H32" s="50"/>
    </row>
    <row r="33" spans="1:11" ht="15.75" customHeight="1" thickBot="1" x14ac:dyDescent="0.4">
      <c r="A33" s="25"/>
      <c r="B33" s="34"/>
      <c r="C33" s="81" t="s">
        <v>104</v>
      </c>
      <c r="D33" s="82"/>
      <c r="E33" s="82"/>
      <c r="F33" s="82"/>
      <c r="G33" s="82"/>
      <c r="H33" s="82"/>
    </row>
    <row r="34" spans="1:11" ht="15" thickBot="1" x14ac:dyDescent="0.4">
      <c r="A34" s="25"/>
      <c r="B34" s="14" t="s">
        <v>5</v>
      </c>
      <c r="C34" s="15" t="s">
        <v>110</v>
      </c>
      <c r="D34" s="16" t="s">
        <v>109</v>
      </c>
      <c r="E34" s="72"/>
      <c r="F34" s="72"/>
      <c r="G34" s="72"/>
      <c r="H34" s="15"/>
    </row>
    <row r="35" spans="1:11" ht="15" thickBot="1" x14ac:dyDescent="0.4">
      <c r="A35" s="30"/>
      <c r="B35" s="32">
        <v>2016</v>
      </c>
      <c r="C35" s="57"/>
      <c r="D35" s="57"/>
      <c r="E35" s="57"/>
      <c r="F35" s="57"/>
      <c r="G35" s="57"/>
      <c r="H35" s="57"/>
      <c r="K35" s="58"/>
    </row>
    <row r="36" spans="1:11" ht="15" thickBot="1" x14ac:dyDescent="0.4">
      <c r="A36" s="30"/>
      <c r="B36" s="32">
        <v>2010</v>
      </c>
      <c r="C36" s="56"/>
      <c r="D36" s="56"/>
      <c r="E36" s="56"/>
      <c r="F36" s="56"/>
      <c r="G36" s="56"/>
      <c r="H36" s="57"/>
    </row>
    <row r="37" spans="1:11" ht="15" thickBot="1" x14ac:dyDescent="0.4">
      <c r="A37" s="30"/>
      <c r="B37" s="32">
        <v>2005</v>
      </c>
      <c r="C37" s="57"/>
      <c r="D37" s="57"/>
      <c r="E37" s="57"/>
      <c r="F37" s="57"/>
      <c r="G37" s="57"/>
      <c r="H37" s="57"/>
    </row>
    <row r="38" spans="1:11" ht="15" thickBot="1" x14ac:dyDescent="0.4">
      <c r="A38" s="24"/>
      <c r="B38" s="33"/>
      <c r="C38" s="51"/>
      <c r="D38" s="3"/>
      <c r="E38" s="73"/>
      <c r="F38" s="73"/>
      <c r="G38" s="73"/>
      <c r="H38" s="22"/>
    </row>
    <row r="39" spans="1:11" ht="15" thickBot="1" x14ac:dyDescent="0.4">
      <c r="B39" s="52" t="s">
        <v>10</v>
      </c>
      <c r="C39" s="53"/>
      <c r="D39" s="71"/>
      <c r="E39" s="71"/>
      <c r="F39" s="71"/>
      <c r="G39" s="71"/>
      <c r="H39" s="13" t="s">
        <v>87</v>
      </c>
    </row>
    <row r="40" spans="1:11" ht="15.75" customHeight="1" thickBot="1" x14ac:dyDescent="0.4">
      <c r="A40" s="24"/>
      <c r="B40" s="33"/>
      <c r="C40" s="51"/>
      <c r="D40" s="18"/>
      <c r="E40" s="75"/>
      <c r="F40" s="75"/>
      <c r="G40" s="75"/>
      <c r="H40" s="7"/>
    </row>
    <row r="41" spans="1:11" ht="15.75" customHeight="1" thickBot="1" x14ac:dyDescent="0.4">
      <c r="A41" s="25"/>
      <c r="B41" s="34"/>
      <c r="C41" s="81" t="s">
        <v>103</v>
      </c>
      <c r="D41" s="82"/>
      <c r="E41" s="82"/>
      <c r="F41" s="82"/>
      <c r="G41" s="82"/>
      <c r="H41" s="82"/>
    </row>
    <row r="42" spans="1:11" ht="15" thickBot="1" x14ac:dyDescent="0.4">
      <c r="A42" s="25"/>
      <c r="B42" s="14" t="s">
        <v>5</v>
      </c>
      <c r="C42" s="15" t="s">
        <v>110</v>
      </c>
      <c r="D42" s="16" t="s">
        <v>109</v>
      </c>
      <c r="E42" s="72"/>
      <c r="F42" s="72"/>
      <c r="G42" s="72"/>
      <c r="H42" s="15"/>
    </row>
    <row r="43" spans="1:11" ht="15" thickBot="1" x14ac:dyDescent="0.4">
      <c r="A43" s="30"/>
      <c r="B43" s="32">
        <v>2016</v>
      </c>
      <c r="C43" s="77">
        <v>3.5833200000000001</v>
      </c>
      <c r="D43" s="77">
        <v>1.672216E-2</v>
      </c>
      <c r="E43" s="77"/>
      <c r="F43" s="77"/>
      <c r="G43" s="77"/>
      <c r="H43" s="77"/>
    </row>
    <row r="44" spans="1:11" ht="15" thickBot="1" x14ac:dyDescent="0.4">
      <c r="B44" s="59">
        <v>2015</v>
      </c>
      <c r="C44" s="76">
        <v>3.5983200000000002</v>
      </c>
      <c r="D44" s="76">
        <v>1.679216E-2</v>
      </c>
      <c r="E44" s="76"/>
      <c r="F44" s="76"/>
      <c r="G44" s="76"/>
      <c r="H44" s="76"/>
    </row>
    <row r="45" spans="1:11" ht="15" thickBot="1" x14ac:dyDescent="0.4">
      <c r="B45" s="59">
        <v>2014</v>
      </c>
      <c r="C45" s="76">
        <v>3.6127199999999999</v>
      </c>
      <c r="D45" s="76">
        <v>1.685936E-2</v>
      </c>
      <c r="E45" s="76"/>
      <c r="F45" s="76"/>
      <c r="G45" s="76"/>
      <c r="H45" s="76"/>
    </row>
    <row r="46" spans="1:11" ht="15" thickBot="1" x14ac:dyDescent="0.4">
      <c r="B46" s="59">
        <v>2013</v>
      </c>
      <c r="C46" s="76">
        <v>3.62052</v>
      </c>
      <c r="D46" s="76">
        <v>1.6895759999999999E-2</v>
      </c>
      <c r="E46" s="76"/>
      <c r="F46" s="76"/>
      <c r="G46" s="76"/>
      <c r="H46" s="76"/>
    </row>
    <row r="47" spans="1:11" ht="15" thickBot="1" x14ac:dyDescent="0.4">
      <c r="B47" s="59">
        <v>2012</v>
      </c>
      <c r="C47" s="76">
        <v>3.6322800000000002</v>
      </c>
      <c r="D47" s="76">
        <v>1.6950639999999999E-2</v>
      </c>
      <c r="E47" s="76"/>
      <c r="F47" s="76"/>
      <c r="G47" s="76"/>
      <c r="H47" s="76"/>
    </row>
    <row r="48" spans="1:11" ht="15" thickBot="1" x14ac:dyDescent="0.4">
      <c r="B48" s="59">
        <v>2011</v>
      </c>
      <c r="C48" s="76">
        <v>3.6414</v>
      </c>
      <c r="D48" s="76">
        <v>1.69932E-2</v>
      </c>
      <c r="E48" s="76"/>
      <c r="F48" s="76"/>
      <c r="G48" s="76"/>
      <c r="H48" s="76"/>
    </row>
    <row r="49" spans="2:8" ht="15" thickBot="1" x14ac:dyDescent="0.4">
      <c r="B49" s="59">
        <v>2010</v>
      </c>
      <c r="C49" s="76">
        <v>3.6662400000000002</v>
      </c>
      <c r="D49" s="76">
        <v>1.7109119999999998E-2</v>
      </c>
      <c r="E49" s="76"/>
      <c r="F49" s="76"/>
      <c r="G49" s="76"/>
      <c r="H49" s="76"/>
    </row>
    <row r="50" spans="2:8" ht="15" thickBot="1" x14ac:dyDescent="0.4">
      <c r="B50" s="59">
        <v>2009</v>
      </c>
      <c r="C50" s="76">
        <v>3.6921599999999999</v>
      </c>
      <c r="D50" s="76">
        <v>1.7230079999999998E-2</v>
      </c>
      <c r="E50" s="76"/>
      <c r="F50" s="76"/>
      <c r="G50" s="76"/>
      <c r="H50" s="76"/>
    </row>
    <row r="51" spans="2:8" ht="15" thickBot="1" x14ac:dyDescent="0.4">
      <c r="B51" s="59">
        <v>2008</v>
      </c>
      <c r="C51" s="76">
        <v>3.7167599999999998</v>
      </c>
      <c r="D51" s="76">
        <v>1.734488E-2</v>
      </c>
      <c r="E51" s="76"/>
      <c r="F51" s="76"/>
      <c r="G51" s="76"/>
      <c r="H51" s="76"/>
    </row>
    <row r="52" spans="2:8" ht="15" thickBot="1" x14ac:dyDescent="0.4">
      <c r="B52" s="59">
        <v>2007</v>
      </c>
      <c r="C52" s="76">
        <v>3.7408800000000002</v>
      </c>
      <c r="D52" s="76">
        <v>1.7457440000000001E-2</v>
      </c>
      <c r="E52" s="76"/>
      <c r="F52" s="76"/>
      <c r="G52" s="76"/>
      <c r="H52" s="76"/>
    </row>
    <row r="53" spans="2:8" ht="15" thickBot="1" x14ac:dyDescent="0.4">
      <c r="B53" s="59">
        <v>2006</v>
      </c>
      <c r="C53" s="76">
        <v>3.76416</v>
      </c>
      <c r="D53" s="76">
        <v>1.7566080000000001E-2</v>
      </c>
      <c r="E53" s="76"/>
      <c r="F53" s="76"/>
      <c r="G53" s="76"/>
      <c r="H53" s="76"/>
    </row>
    <row r="54" spans="2:8" ht="15" thickBot="1" x14ac:dyDescent="0.4">
      <c r="B54" s="59">
        <v>2005</v>
      </c>
      <c r="C54" s="76">
        <v>3.7871999999999999</v>
      </c>
      <c r="D54" s="76">
        <v>1.7673600000000001E-2</v>
      </c>
      <c r="E54" s="76"/>
      <c r="F54" s="76"/>
      <c r="G54" s="76"/>
      <c r="H54" s="76"/>
    </row>
    <row r="55" spans="2:8" ht="15" thickBot="1" x14ac:dyDescent="0.4">
      <c r="B55" s="59">
        <v>2004</v>
      </c>
      <c r="C55" s="76">
        <v>3.8085599999999999</v>
      </c>
      <c r="D55" s="76">
        <v>1.7773279999999999E-2</v>
      </c>
      <c r="E55" s="76"/>
      <c r="F55" s="76"/>
      <c r="G55" s="76"/>
      <c r="H55" s="76"/>
    </row>
    <row r="56" spans="2:8" ht="15" thickBot="1" x14ac:dyDescent="0.4">
      <c r="B56" s="59">
        <v>2003</v>
      </c>
      <c r="C56" s="76">
        <v>3.82944</v>
      </c>
      <c r="D56" s="76">
        <v>1.787072E-2</v>
      </c>
      <c r="E56" s="76"/>
      <c r="F56" s="76"/>
      <c r="G56" s="76"/>
      <c r="H56" s="76"/>
    </row>
    <row r="57" spans="2:8" ht="15" thickBot="1" x14ac:dyDescent="0.4">
      <c r="B57" s="59">
        <v>2002</v>
      </c>
      <c r="C57" s="76">
        <v>3.8499599999999998</v>
      </c>
      <c r="D57" s="76">
        <v>1.796648E-2</v>
      </c>
      <c r="E57" s="76"/>
      <c r="F57" s="76"/>
      <c r="G57" s="76"/>
      <c r="H57" s="76"/>
    </row>
    <row r="58" spans="2:8" ht="15" thickBot="1" x14ac:dyDescent="0.4">
      <c r="B58" s="59">
        <v>2001</v>
      </c>
      <c r="C58" s="76">
        <v>3.8583599999999998</v>
      </c>
      <c r="D58" s="76">
        <v>1.800568E-2</v>
      </c>
      <c r="E58" s="76"/>
      <c r="F58" s="76"/>
      <c r="G58" s="76"/>
      <c r="H58" s="76"/>
    </row>
    <row r="59" spans="2:8" ht="15" thickBot="1" x14ac:dyDescent="0.4">
      <c r="B59" s="59">
        <v>2000</v>
      </c>
      <c r="C59" s="76">
        <v>3.8722799999999999</v>
      </c>
      <c r="D59" s="76">
        <v>1.8070639999999999E-2</v>
      </c>
      <c r="E59" s="76"/>
      <c r="F59" s="76"/>
      <c r="G59" s="76"/>
      <c r="H59" s="76"/>
    </row>
    <row r="60" spans="2:8" ht="15" thickBot="1" x14ac:dyDescent="0.4">
      <c r="B60" s="59">
        <v>1999</v>
      </c>
      <c r="C60" s="76">
        <v>3.87852</v>
      </c>
      <c r="D60" s="76">
        <v>1.8099759999999999E-2</v>
      </c>
      <c r="E60" s="76"/>
      <c r="F60" s="76"/>
      <c r="G60" s="76"/>
      <c r="H60" s="76"/>
    </row>
    <row r="61" spans="2:8" ht="15" thickBot="1" x14ac:dyDescent="0.4">
      <c r="B61" s="59">
        <v>1998</v>
      </c>
      <c r="C61" s="76">
        <v>3.88584</v>
      </c>
      <c r="D61" s="76">
        <v>1.8133920000000001E-2</v>
      </c>
      <c r="E61" s="76"/>
      <c r="F61" s="76"/>
      <c r="G61" s="76"/>
      <c r="H61" s="76"/>
    </row>
    <row r="62" spans="2:8" ht="15" thickBot="1" x14ac:dyDescent="0.4">
      <c r="B62" s="59">
        <v>1997</v>
      </c>
      <c r="C62" s="76">
        <v>3.8952</v>
      </c>
      <c r="D62" s="76">
        <v>1.8177599999999999E-2</v>
      </c>
      <c r="E62" s="76"/>
      <c r="F62" s="76"/>
      <c r="G62" s="76"/>
      <c r="H62" s="76"/>
    </row>
    <row r="63" spans="2:8" ht="15" thickBot="1" x14ac:dyDescent="0.4">
      <c r="B63" s="59">
        <v>1996</v>
      </c>
      <c r="C63" s="76">
        <v>3.8985599999999998</v>
      </c>
      <c r="D63" s="76">
        <v>1.8193279999999999E-2</v>
      </c>
      <c r="E63" s="76"/>
      <c r="F63" s="76"/>
      <c r="G63" s="76"/>
      <c r="H63" s="76"/>
    </row>
    <row r="64" spans="2:8" ht="15" thickBot="1" x14ac:dyDescent="0.4">
      <c r="B64" s="59">
        <v>1995</v>
      </c>
      <c r="C64" s="76">
        <v>3.9123600000000001</v>
      </c>
      <c r="D64" s="76">
        <v>1.8257679999999998E-2</v>
      </c>
      <c r="E64" s="76"/>
      <c r="F64" s="76"/>
      <c r="G64" s="76"/>
      <c r="H64" s="76"/>
    </row>
    <row r="65" spans="1:8" ht="15" thickBot="1" x14ac:dyDescent="0.4">
      <c r="B65" s="59">
        <v>1994</v>
      </c>
      <c r="C65" s="76">
        <v>4.0280399999999998</v>
      </c>
      <c r="D65" s="76">
        <v>1.8797520000000002E-2</v>
      </c>
      <c r="E65" s="76"/>
      <c r="F65" s="76"/>
      <c r="G65" s="76"/>
      <c r="H65" s="76"/>
    </row>
    <row r="66" spans="1:8" ht="15" thickBot="1" x14ac:dyDescent="0.4">
      <c r="B66" s="59">
        <v>1993</v>
      </c>
      <c r="C66" s="76">
        <v>4.1564399999999999</v>
      </c>
      <c r="D66" s="76">
        <v>1.9396719999999999E-2</v>
      </c>
      <c r="E66" s="76"/>
      <c r="F66" s="76"/>
      <c r="G66" s="76"/>
      <c r="H66" s="76"/>
    </row>
    <row r="67" spans="1:8" ht="15" thickBot="1" x14ac:dyDescent="0.4">
      <c r="B67" s="59">
        <v>1992</v>
      </c>
      <c r="C67" s="76">
        <v>4.3599600000000001</v>
      </c>
      <c r="D67" s="76">
        <v>2.034648E-2</v>
      </c>
      <c r="E67" s="76"/>
      <c r="F67" s="76"/>
      <c r="G67" s="76"/>
      <c r="H67" s="76"/>
    </row>
    <row r="68" spans="1:8" ht="15" thickBot="1" x14ac:dyDescent="0.4">
      <c r="B68" s="59">
        <v>1991</v>
      </c>
      <c r="C68" s="76">
        <v>4.2893999999999997</v>
      </c>
      <c r="D68" s="76">
        <v>2.0017199999999999E-2</v>
      </c>
      <c r="E68" s="76"/>
      <c r="F68" s="76"/>
      <c r="G68" s="76"/>
      <c r="H68" s="76"/>
    </row>
    <row r="69" spans="1:8" ht="15" thickBot="1" x14ac:dyDescent="0.4">
      <c r="B69" s="59">
        <v>1990</v>
      </c>
      <c r="C69" s="76">
        <v>4.2178800000000001</v>
      </c>
      <c r="D69" s="76">
        <v>1.968344E-2</v>
      </c>
      <c r="E69" s="76"/>
      <c r="F69" s="76"/>
      <c r="G69" s="76"/>
      <c r="H69" s="76"/>
    </row>
    <row r="70" spans="1:8" ht="15" thickBot="1" x14ac:dyDescent="0.4">
      <c r="A70" s="24"/>
      <c r="B70" s="33"/>
      <c r="C70" s="51"/>
      <c r="D70" s="54"/>
      <c r="E70" s="54"/>
      <c r="F70" s="54"/>
      <c r="G70" s="54"/>
      <c r="H70" s="54"/>
    </row>
    <row r="71" spans="1:8" ht="15" thickBot="1" x14ac:dyDescent="0.4">
      <c r="B71" s="52" t="s">
        <v>12</v>
      </c>
      <c r="C71" s="53"/>
      <c r="D71" s="71"/>
      <c r="E71" s="71"/>
      <c r="F71" s="71"/>
      <c r="G71" s="71"/>
      <c r="H71" s="13" t="s">
        <v>20</v>
      </c>
    </row>
    <row r="72" spans="1:8" ht="15" thickBot="1" x14ac:dyDescent="0.4">
      <c r="A72" s="24"/>
      <c r="B72" s="38"/>
      <c r="C72" s="50"/>
      <c r="D72" s="50"/>
      <c r="E72" s="50"/>
      <c r="F72" s="50"/>
      <c r="G72" s="50"/>
      <c r="H72" s="50"/>
    </row>
    <row r="73" spans="1:8" x14ac:dyDescent="0.35">
      <c r="B73" s="10"/>
      <c r="C73" s="10"/>
      <c r="D73" s="10"/>
      <c r="E73" s="10"/>
      <c r="F73" s="10"/>
      <c r="G73" s="10"/>
      <c r="H73" s="10"/>
    </row>
    <row r="74" spans="1:8" x14ac:dyDescent="0.35">
      <c r="B74" s="10"/>
      <c r="C74" s="10"/>
      <c r="D74" s="10"/>
      <c r="E74" s="10"/>
      <c r="F74" s="10"/>
      <c r="G74" s="10"/>
      <c r="H74" s="10"/>
    </row>
    <row r="75" spans="1:8" x14ac:dyDescent="0.35">
      <c r="B75" s="10"/>
      <c r="C75" s="10"/>
      <c r="D75" s="10"/>
      <c r="E75" s="10"/>
      <c r="F75" s="10"/>
      <c r="G75" s="10"/>
      <c r="H75" s="10"/>
    </row>
    <row r="76" spans="1:8" x14ac:dyDescent="0.35">
      <c r="B76" s="10"/>
      <c r="C76" s="10"/>
      <c r="D76" s="10"/>
      <c r="E76" s="10"/>
      <c r="F76" s="10"/>
      <c r="G76" s="10"/>
      <c r="H76" s="10"/>
    </row>
  </sheetData>
  <mergeCells count="6">
    <mergeCell ref="C10:H10"/>
    <mergeCell ref="C11:H11"/>
    <mergeCell ref="C12:H12"/>
    <mergeCell ref="C14:H14"/>
    <mergeCell ref="C33:H33"/>
    <mergeCell ref="C41:H41"/>
  </mergeCells>
  <pageMargins left="0.7" right="0.7" top="0.78740157499999996" bottom="0.78740157499999996"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zoomScale="70" zoomScaleNormal="70" workbookViewId="0">
      <selection activeCell="B5" sqref="B5"/>
    </sheetView>
  </sheetViews>
  <sheetFormatPr baseColWidth="10" defaultRowHeight="14.5" x14ac:dyDescent="0.35"/>
  <cols>
    <col min="2" max="2" width="15.08984375" customWidth="1"/>
    <col min="3" max="3" width="11.08984375" customWidth="1"/>
    <col min="4" max="4" width="11" bestFit="1" customWidth="1"/>
    <col min="10" max="10" width="21" customWidth="1"/>
  </cols>
  <sheetData>
    <row r="1" spans="1:10" x14ac:dyDescent="0.35">
      <c r="A1" s="120" t="s">
        <v>117</v>
      </c>
      <c r="B1" s="120"/>
      <c r="C1" s="120"/>
      <c r="D1" s="120"/>
      <c r="E1" s="120"/>
      <c r="F1" s="120"/>
      <c r="G1" s="120"/>
      <c r="H1" s="120"/>
      <c r="I1" s="120"/>
      <c r="J1" s="120"/>
    </row>
    <row r="2" spans="1:10" x14ac:dyDescent="0.35">
      <c r="A2" s="120" t="s">
        <v>118</v>
      </c>
      <c r="B2" s="120"/>
      <c r="C2" s="120"/>
      <c r="D2" s="120"/>
      <c r="E2" s="120"/>
      <c r="F2" s="120"/>
      <c r="G2" s="120"/>
      <c r="H2" s="120"/>
      <c r="I2" s="120"/>
      <c r="J2" s="120"/>
    </row>
    <row r="3" spans="1:10" ht="15" thickBot="1" x14ac:dyDescent="0.4"/>
    <row r="4" spans="1:10" ht="29.5" thickBot="1" x14ac:dyDescent="0.4">
      <c r="B4" s="11" t="s">
        <v>127</v>
      </c>
      <c r="C4" s="11" t="s">
        <v>110</v>
      </c>
      <c r="D4" s="11" t="s">
        <v>46</v>
      </c>
      <c r="G4" s="96" t="s">
        <v>115</v>
      </c>
      <c r="H4" s="97"/>
      <c r="I4" s="97"/>
      <c r="J4" s="98"/>
    </row>
    <row r="5" spans="1:10" x14ac:dyDescent="0.35">
      <c r="A5">
        <v>2016</v>
      </c>
      <c r="B5" s="125">
        <v>2986100</v>
      </c>
      <c r="C5" s="128">
        <f>$B5*G$6/1000000</f>
        <v>3.5833200000000001</v>
      </c>
      <c r="D5" s="127">
        <f>$B5*I$6/1000000000</f>
        <v>1.672216E-2</v>
      </c>
      <c r="G5" s="105" t="s">
        <v>6</v>
      </c>
      <c r="H5" s="100" t="s">
        <v>35</v>
      </c>
      <c r="I5" s="99" t="s">
        <v>56</v>
      </c>
      <c r="J5" s="100" t="s">
        <v>35</v>
      </c>
    </row>
    <row r="6" spans="1:10" ht="15" thickBot="1" x14ac:dyDescent="0.4">
      <c r="A6">
        <v>2015</v>
      </c>
      <c r="B6" s="125">
        <v>2998600</v>
      </c>
      <c r="C6" s="128">
        <f t="shared" ref="C6:C31" si="0">$B6*G$6/1000000</f>
        <v>3.5983200000000002</v>
      </c>
      <c r="D6" s="127">
        <f t="shared" ref="D6:D31" si="1">$B6*I$6/1000000000</f>
        <v>1.679216E-2</v>
      </c>
      <c r="G6" s="106">
        <v>1.2</v>
      </c>
      <c r="H6" s="94" t="s">
        <v>113</v>
      </c>
      <c r="I6" s="101">
        <v>5.6</v>
      </c>
      <c r="J6" s="95" t="s">
        <v>114</v>
      </c>
    </row>
    <row r="7" spans="1:10" x14ac:dyDescent="0.35">
      <c r="A7">
        <v>2014</v>
      </c>
      <c r="B7" s="125">
        <v>3010600</v>
      </c>
      <c r="C7" s="128">
        <f t="shared" si="0"/>
        <v>3.6127199999999999</v>
      </c>
      <c r="D7" s="127">
        <f t="shared" si="1"/>
        <v>1.685936E-2</v>
      </c>
    </row>
    <row r="8" spans="1:10" x14ac:dyDescent="0.35">
      <c r="A8">
        <v>2013</v>
      </c>
      <c r="B8" s="125">
        <v>3017100</v>
      </c>
      <c r="C8" s="128">
        <f t="shared" si="0"/>
        <v>3.62052</v>
      </c>
      <c r="D8" s="127">
        <f t="shared" si="1"/>
        <v>1.6895759999999999E-2</v>
      </c>
    </row>
    <row r="9" spans="1:10" x14ac:dyDescent="0.35">
      <c r="A9">
        <v>2012</v>
      </c>
      <c r="B9" s="125">
        <v>3026900</v>
      </c>
      <c r="C9" s="128">
        <f t="shared" si="0"/>
        <v>3.6322800000000002</v>
      </c>
      <c r="D9" s="127">
        <f t="shared" si="1"/>
        <v>1.6950639999999999E-2</v>
      </c>
    </row>
    <row r="10" spans="1:10" x14ac:dyDescent="0.35">
      <c r="A10">
        <v>2011</v>
      </c>
      <c r="B10" s="125">
        <v>3034500</v>
      </c>
      <c r="C10" s="128">
        <f t="shared" si="0"/>
        <v>3.6414</v>
      </c>
      <c r="D10" s="127">
        <f t="shared" si="1"/>
        <v>1.69932E-2</v>
      </c>
    </row>
    <row r="11" spans="1:10" x14ac:dyDescent="0.35">
      <c r="A11">
        <v>2010</v>
      </c>
      <c r="B11" s="125">
        <v>3055200</v>
      </c>
      <c r="C11" s="128">
        <f t="shared" si="0"/>
        <v>3.6662400000000002</v>
      </c>
      <c r="D11" s="127">
        <f t="shared" si="1"/>
        <v>1.7109119999999998E-2</v>
      </c>
    </row>
    <row r="12" spans="1:10" x14ac:dyDescent="0.35">
      <c r="A12">
        <v>2009</v>
      </c>
      <c r="B12" s="125">
        <v>3076800</v>
      </c>
      <c r="C12" s="128">
        <f t="shared" si="0"/>
        <v>3.6921599999999999</v>
      </c>
      <c r="D12" s="127">
        <f t="shared" si="1"/>
        <v>1.7230079999999998E-2</v>
      </c>
    </row>
    <row r="13" spans="1:10" x14ac:dyDescent="0.35">
      <c r="A13">
        <v>2008</v>
      </c>
      <c r="B13" s="125">
        <v>3097300</v>
      </c>
      <c r="C13" s="128">
        <f t="shared" si="0"/>
        <v>3.7167599999999998</v>
      </c>
      <c r="D13" s="127">
        <f t="shared" si="1"/>
        <v>1.734488E-2</v>
      </c>
    </row>
    <row r="14" spans="1:10" x14ac:dyDescent="0.35">
      <c r="A14">
        <v>2007</v>
      </c>
      <c r="B14" s="125">
        <v>3117400</v>
      </c>
      <c r="C14" s="128">
        <f t="shared" si="0"/>
        <v>3.7408800000000002</v>
      </c>
      <c r="D14" s="127">
        <f t="shared" si="1"/>
        <v>1.7457440000000001E-2</v>
      </c>
    </row>
    <row r="15" spans="1:10" x14ac:dyDescent="0.35">
      <c r="A15">
        <v>2006</v>
      </c>
      <c r="B15" s="125">
        <v>3136800</v>
      </c>
      <c r="C15" s="128">
        <f t="shared" si="0"/>
        <v>3.76416</v>
      </c>
      <c r="D15" s="127">
        <f t="shared" si="1"/>
        <v>1.7566080000000001E-2</v>
      </c>
    </row>
    <row r="16" spans="1:10" x14ac:dyDescent="0.35">
      <c r="A16">
        <v>2005</v>
      </c>
      <c r="B16" s="125">
        <v>3156000</v>
      </c>
      <c r="C16" s="128">
        <f t="shared" si="0"/>
        <v>3.7871999999999999</v>
      </c>
      <c r="D16" s="127">
        <f t="shared" si="1"/>
        <v>1.7673600000000001E-2</v>
      </c>
    </row>
    <row r="17" spans="1:4" x14ac:dyDescent="0.35">
      <c r="A17">
        <v>2004</v>
      </c>
      <c r="B17" s="125">
        <v>3173800</v>
      </c>
      <c r="C17" s="128">
        <f t="shared" si="0"/>
        <v>3.8085599999999999</v>
      </c>
      <c r="D17" s="127">
        <f t="shared" si="1"/>
        <v>1.7773279999999999E-2</v>
      </c>
    </row>
    <row r="18" spans="1:4" x14ac:dyDescent="0.35">
      <c r="A18">
        <v>2003</v>
      </c>
      <c r="B18" s="125">
        <v>3191200</v>
      </c>
      <c r="C18" s="128">
        <f t="shared" si="0"/>
        <v>3.82944</v>
      </c>
      <c r="D18" s="127">
        <f t="shared" si="1"/>
        <v>1.787072E-2</v>
      </c>
    </row>
    <row r="19" spans="1:4" x14ac:dyDescent="0.35">
      <c r="A19">
        <v>2002</v>
      </c>
      <c r="B19" s="125">
        <v>3208300</v>
      </c>
      <c r="C19" s="128">
        <f t="shared" si="0"/>
        <v>3.8499599999999998</v>
      </c>
      <c r="D19" s="127">
        <f t="shared" si="1"/>
        <v>1.796648E-2</v>
      </c>
    </row>
    <row r="20" spans="1:4" x14ac:dyDescent="0.35">
      <c r="A20">
        <v>2001</v>
      </c>
      <c r="B20" s="125">
        <v>3215300</v>
      </c>
      <c r="C20" s="128">
        <f t="shared" si="0"/>
        <v>3.8583599999999998</v>
      </c>
      <c r="D20" s="127">
        <f t="shared" si="1"/>
        <v>1.800568E-2</v>
      </c>
    </row>
    <row r="21" spans="1:4" x14ac:dyDescent="0.35">
      <c r="A21">
        <v>2000</v>
      </c>
      <c r="B21" s="125">
        <v>3226900</v>
      </c>
      <c r="C21" s="128">
        <f t="shared" si="0"/>
        <v>3.8722799999999999</v>
      </c>
      <c r="D21" s="127">
        <f t="shared" si="1"/>
        <v>1.8070639999999999E-2</v>
      </c>
    </row>
    <row r="22" spans="1:4" x14ac:dyDescent="0.35">
      <c r="A22">
        <v>1999</v>
      </c>
      <c r="B22" s="125">
        <v>3232100</v>
      </c>
      <c r="C22" s="128">
        <f t="shared" si="0"/>
        <v>3.87852</v>
      </c>
      <c r="D22" s="127">
        <f t="shared" si="1"/>
        <v>1.8099759999999999E-2</v>
      </c>
    </row>
    <row r="23" spans="1:4" x14ac:dyDescent="0.35">
      <c r="A23">
        <v>1998</v>
      </c>
      <c r="B23" s="125">
        <v>3238200</v>
      </c>
      <c r="C23" s="128">
        <f t="shared" si="0"/>
        <v>3.88584</v>
      </c>
      <c r="D23" s="127">
        <f t="shared" si="1"/>
        <v>1.8133920000000001E-2</v>
      </c>
    </row>
    <row r="24" spans="1:4" x14ac:dyDescent="0.35">
      <c r="A24">
        <v>1997</v>
      </c>
      <c r="B24" s="125">
        <v>3246000</v>
      </c>
      <c r="C24" s="128">
        <f t="shared" si="0"/>
        <v>3.8952</v>
      </c>
      <c r="D24" s="127">
        <f t="shared" si="1"/>
        <v>1.8177599999999999E-2</v>
      </c>
    </row>
    <row r="25" spans="1:4" x14ac:dyDescent="0.35">
      <c r="A25">
        <v>1996</v>
      </c>
      <c r="B25" s="125">
        <v>3248800</v>
      </c>
      <c r="C25" s="128">
        <f t="shared" si="0"/>
        <v>3.8985599999999998</v>
      </c>
      <c r="D25" s="127">
        <f t="shared" si="1"/>
        <v>1.8193279999999999E-2</v>
      </c>
    </row>
    <row r="26" spans="1:4" x14ac:dyDescent="0.35">
      <c r="A26">
        <v>1995</v>
      </c>
      <c r="B26" s="125">
        <v>3260300</v>
      </c>
      <c r="C26" s="128">
        <f t="shared" si="0"/>
        <v>3.9123600000000001</v>
      </c>
      <c r="D26" s="127">
        <f t="shared" si="1"/>
        <v>1.8257679999999998E-2</v>
      </c>
    </row>
    <row r="27" spans="1:4" x14ac:dyDescent="0.35">
      <c r="A27">
        <v>1994</v>
      </c>
      <c r="B27" s="125">
        <v>3356700</v>
      </c>
      <c r="C27" s="128">
        <f t="shared" si="0"/>
        <v>4.0280399999999998</v>
      </c>
      <c r="D27" s="127">
        <f t="shared" si="1"/>
        <v>1.8797520000000002E-2</v>
      </c>
    </row>
    <row r="28" spans="1:4" x14ac:dyDescent="0.35">
      <c r="A28">
        <v>1993</v>
      </c>
      <c r="B28" s="125">
        <v>3463700</v>
      </c>
      <c r="C28" s="128">
        <f t="shared" si="0"/>
        <v>4.1564399999999999</v>
      </c>
      <c r="D28" s="127">
        <f t="shared" si="1"/>
        <v>1.9396719999999999E-2</v>
      </c>
    </row>
    <row r="29" spans="1:4" x14ac:dyDescent="0.35">
      <c r="A29">
        <v>1992</v>
      </c>
      <c r="B29" s="125">
        <v>3633300</v>
      </c>
      <c r="C29" s="128">
        <f t="shared" si="0"/>
        <v>4.3599600000000001</v>
      </c>
      <c r="D29" s="127">
        <f t="shared" si="1"/>
        <v>2.034648E-2</v>
      </c>
    </row>
    <row r="30" spans="1:4" x14ac:dyDescent="0.35">
      <c r="A30">
        <v>1991</v>
      </c>
      <c r="B30" s="125">
        <v>3574500</v>
      </c>
      <c r="C30" s="128">
        <f t="shared" si="0"/>
        <v>4.2893999999999997</v>
      </c>
      <c r="D30" s="127">
        <f t="shared" si="1"/>
        <v>2.0017199999999999E-2</v>
      </c>
    </row>
    <row r="31" spans="1:4" x14ac:dyDescent="0.35">
      <c r="A31">
        <v>1990</v>
      </c>
      <c r="B31" s="125">
        <v>3514900</v>
      </c>
      <c r="C31" s="128">
        <f t="shared" si="0"/>
        <v>4.2178800000000001</v>
      </c>
      <c r="D31" s="127">
        <f t="shared" si="1"/>
        <v>1.968344E-2</v>
      </c>
    </row>
  </sheetData>
  <mergeCells count="3">
    <mergeCell ref="A1:J1"/>
    <mergeCell ref="A2:J2"/>
    <mergeCell ref="G4:J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zoomScale="70" zoomScaleNormal="70" workbookViewId="0">
      <selection activeCell="C6" sqref="C6"/>
    </sheetView>
  </sheetViews>
  <sheetFormatPr baseColWidth="10" defaultColWidth="11.54296875" defaultRowHeight="14.5" x14ac:dyDescent="0.35"/>
  <cols>
    <col min="4" max="4" width="11.81640625" bestFit="1" customWidth="1"/>
  </cols>
  <sheetData>
    <row r="1" spans="1:14" ht="37" customHeight="1" x14ac:dyDescent="0.35">
      <c r="A1" s="107" t="s">
        <v>37</v>
      </c>
      <c r="B1" s="108"/>
      <c r="C1" s="108"/>
      <c r="D1" s="108"/>
      <c r="E1" s="108"/>
      <c r="F1" s="108"/>
      <c r="G1" s="108"/>
      <c r="H1" s="108"/>
      <c r="I1" s="108"/>
      <c r="J1" s="108"/>
      <c r="K1" s="108"/>
      <c r="L1" s="109"/>
    </row>
    <row r="2" spans="1:14" ht="28" customHeight="1" x14ac:dyDescent="0.35">
      <c r="A2" s="110" t="s">
        <v>36</v>
      </c>
      <c r="B2" s="111"/>
      <c r="C2" s="111"/>
      <c r="D2" s="111"/>
      <c r="E2" s="111"/>
      <c r="F2" s="111"/>
      <c r="G2" s="111"/>
      <c r="H2" s="111"/>
      <c r="I2" s="111"/>
      <c r="J2" s="111"/>
      <c r="K2" s="111"/>
      <c r="L2" s="112"/>
    </row>
    <row r="3" spans="1:14" ht="15" thickBot="1" x14ac:dyDescent="0.4">
      <c r="A3" s="113" t="s">
        <v>94</v>
      </c>
      <c r="B3" s="114"/>
      <c r="C3" s="114"/>
      <c r="D3" s="114"/>
      <c r="E3" s="114"/>
      <c r="F3" s="114"/>
      <c r="G3" s="114"/>
      <c r="H3" s="114"/>
      <c r="I3" s="114"/>
      <c r="J3" s="114"/>
      <c r="K3" s="114"/>
      <c r="L3" s="115"/>
    </row>
    <row r="5" spans="1:14" ht="43.5" x14ac:dyDescent="0.35">
      <c r="C5" s="11" t="s">
        <v>122</v>
      </c>
      <c r="D5" s="11" t="s">
        <v>123</v>
      </c>
      <c r="E5" t="s">
        <v>34</v>
      </c>
      <c r="F5" t="s">
        <v>33</v>
      </c>
      <c r="G5" t="s">
        <v>32</v>
      </c>
      <c r="H5" t="s">
        <v>31</v>
      </c>
    </row>
    <row r="6" spans="1:14" x14ac:dyDescent="0.35">
      <c r="B6">
        <v>1997</v>
      </c>
      <c r="C6" s="62">
        <v>293000</v>
      </c>
      <c r="D6" s="62">
        <v>278000</v>
      </c>
      <c r="E6" s="64">
        <f t="shared" ref="E6:E25" si="0">$D6*K$11/1000000000</f>
        <v>7.2279999999999997E-2</v>
      </c>
      <c r="F6" s="64">
        <f t="shared" ref="F6:F25" si="1">$D6*L$11/1000000000</f>
        <v>6.5051999999999999E-2</v>
      </c>
      <c r="G6" s="64">
        <f t="shared" ref="G6:G25" si="2">$D6*M$11/1000000000</f>
        <v>3.6139999999999999E-2</v>
      </c>
      <c r="H6" s="64">
        <f>G6*$M$13/100</f>
        <v>1.0841999999999998E-3</v>
      </c>
    </row>
    <row r="7" spans="1:14" x14ac:dyDescent="0.35">
      <c r="B7">
        <v>1998</v>
      </c>
      <c r="C7" s="62">
        <v>314000</v>
      </c>
      <c r="D7" s="62">
        <v>347000</v>
      </c>
      <c r="E7" s="64">
        <f t="shared" si="0"/>
        <v>9.0219999999999995E-2</v>
      </c>
      <c r="F7" s="64">
        <f t="shared" si="1"/>
        <v>8.1198000000000006E-2</v>
      </c>
      <c r="G7" s="64">
        <f t="shared" si="2"/>
        <v>4.5109999999999997E-2</v>
      </c>
      <c r="H7" s="64">
        <f>G7*$M$13/100</f>
        <v>1.3533E-3</v>
      </c>
    </row>
    <row r="8" spans="1:14" ht="15" thickBot="1" x14ac:dyDescent="0.4">
      <c r="B8">
        <v>1999</v>
      </c>
      <c r="C8" s="62">
        <v>287000</v>
      </c>
      <c r="D8" s="62">
        <v>284000</v>
      </c>
      <c r="E8" s="64">
        <f t="shared" si="0"/>
        <v>7.3840000000000003E-2</v>
      </c>
      <c r="F8" s="64">
        <f t="shared" si="1"/>
        <v>6.6456000000000001E-2</v>
      </c>
      <c r="G8" s="64">
        <f t="shared" si="2"/>
        <v>3.6920000000000001E-2</v>
      </c>
      <c r="H8" s="64">
        <f>G8*$M$13/100</f>
        <v>1.1076E-3</v>
      </c>
    </row>
    <row r="9" spans="1:14" ht="15" thickBot="1" x14ac:dyDescent="0.4">
      <c r="B9">
        <v>2000</v>
      </c>
      <c r="C9" s="62">
        <v>219000</v>
      </c>
      <c r="D9" s="62">
        <v>236000</v>
      </c>
      <c r="E9" s="64">
        <f t="shared" si="0"/>
        <v>6.1359999999999998E-2</v>
      </c>
      <c r="F9" s="64">
        <f t="shared" si="1"/>
        <v>5.5224000000000002E-2</v>
      </c>
      <c r="G9" s="64">
        <f t="shared" si="2"/>
        <v>3.0679999999999999E-2</v>
      </c>
      <c r="H9" s="64">
        <f>G9*$M$13/100</f>
        <v>9.2039999999999993E-4</v>
      </c>
      <c r="K9" s="116" t="s">
        <v>72</v>
      </c>
      <c r="L9" s="117"/>
      <c r="M9" s="117"/>
      <c r="N9" s="118"/>
    </row>
    <row r="10" spans="1:14" x14ac:dyDescent="0.35">
      <c r="B10">
        <v>2001</v>
      </c>
      <c r="C10" s="62">
        <v>275000</v>
      </c>
      <c r="D10" s="63">
        <f>AVERAGE($D$6/$C$6,$D$7/$C$7,$D$8/$C$8,$D$9/$C$9)*C10</f>
        <v>283323.81077384372</v>
      </c>
      <c r="E10" s="64">
        <f t="shared" si="0"/>
        <v>7.3664190801199361E-2</v>
      </c>
      <c r="F10" s="64">
        <f t="shared" si="1"/>
        <v>6.6297771721079438E-2</v>
      </c>
      <c r="G10" s="64">
        <f t="shared" si="2"/>
        <v>3.6832095400599681E-2</v>
      </c>
      <c r="H10" s="64">
        <f>G10*$M$13/100</f>
        <v>1.1049628620179905E-3</v>
      </c>
      <c r="K10" s="89" t="s">
        <v>25</v>
      </c>
      <c r="L10" s="99" t="s">
        <v>19</v>
      </c>
      <c r="M10" s="99" t="s">
        <v>7</v>
      </c>
      <c r="N10" s="90" t="s">
        <v>35</v>
      </c>
    </row>
    <row r="11" spans="1:14" ht="15" thickBot="1" x14ac:dyDescent="0.4">
      <c r="B11">
        <v>2002</v>
      </c>
      <c r="C11" s="62">
        <v>355000</v>
      </c>
      <c r="D11" s="63">
        <f t="shared" ref="D11:D25" si="3">AVERAGE($D$6/$C$6,$D$7/$C$7,$D$8/$C$8,$D$9/$C$9)*C11</f>
        <v>365745.28299896192</v>
      </c>
      <c r="E11" s="64">
        <f t="shared" si="0"/>
        <v>9.509377357973009E-2</v>
      </c>
      <c r="F11" s="64">
        <f t="shared" si="1"/>
        <v>8.5584396221757078E-2</v>
      </c>
      <c r="G11" s="64">
        <f t="shared" si="2"/>
        <v>4.7546886789865045E-2</v>
      </c>
      <c r="H11" s="64">
        <f>G11*$M$13/100</f>
        <v>1.4264066036959514E-3</v>
      </c>
      <c r="K11" s="93">
        <v>260</v>
      </c>
      <c r="L11" s="101">
        <v>234</v>
      </c>
      <c r="M11" s="101">
        <v>130</v>
      </c>
      <c r="N11" s="95" t="s">
        <v>29</v>
      </c>
    </row>
    <row r="12" spans="1:14" x14ac:dyDescent="0.35">
      <c r="B12">
        <v>2003</v>
      </c>
      <c r="C12" s="62">
        <v>384000</v>
      </c>
      <c r="D12" s="63">
        <f t="shared" si="3"/>
        <v>395623.06668056728</v>
      </c>
      <c r="E12" s="64">
        <f t="shared" si="0"/>
        <v>0.10286199733694748</v>
      </c>
      <c r="F12" s="64">
        <f t="shared" si="1"/>
        <v>9.2575797603252741E-2</v>
      </c>
      <c r="G12" s="64">
        <f t="shared" si="2"/>
        <v>5.143099866847374E-2</v>
      </c>
      <c r="H12" s="64">
        <f>G12*$M$13/100</f>
        <v>1.5429299600542123E-3</v>
      </c>
      <c r="K12" s="91"/>
      <c r="L12" s="10"/>
      <c r="M12" s="105" t="s">
        <v>27</v>
      </c>
      <c r="N12" s="90"/>
    </row>
    <row r="13" spans="1:14" ht="15" thickBot="1" x14ac:dyDescent="0.4">
      <c r="B13">
        <v>2004</v>
      </c>
      <c r="C13" s="62">
        <v>501000</v>
      </c>
      <c r="D13" s="63">
        <f t="shared" si="3"/>
        <v>516164.4698098026</v>
      </c>
      <c r="E13" s="64">
        <f t="shared" si="0"/>
        <v>0.13420276215054869</v>
      </c>
      <c r="F13" s="64">
        <f t="shared" si="1"/>
        <v>0.12078248593549382</v>
      </c>
      <c r="G13" s="64">
        <f t="shared" si="2"/>
        <v>6.7101381075274344E-2</v>
      </c>
      <c r="H13" s="64">
        <f>G13*$M$13/100</f>
        <v>2.0130414322582302E-3</v>
      </c>
      <c r="K13" s="93"/>
      <c r="L13" s="94"/>
      <c r="M13" s="106">
        <v>3</v>
      </c>
      <c r="N13" s="95" t="s">
        <v>28</v>
      </c>
    </row>
    <row r="14" spans="1:14" x14ac:dyDescent="0.35">
      <c r="B14">
        <v>2005</v>
      </c>
      <c r="C14" s="62">
        <v>605000</v>
      </c>
      <c r="D14" s="63">
        <f t="shared" si="3"/>
        <v>623312.38370245625</v>
      </c>
      <c r="E14" s="64">
        <f t="shared" si="0"/>
        <v>0.16206121976263863</v>
      </c>
      <c r="F14" s="64">
        <f t="shared" si="1"/>
        <v>0.14585509778637479</v>
      </c>
      <c r="G14" s="64">
        <f t="shared" si="2"/>
        <v>8.1030609881319313E-2</v>
      </c>
      <c r="H14" s="64">
        <f>G14*$M$13/100</f>
        <v>2.4309182964395793E-3</v>
      </c>
    </row>
    <row r="15" spans="1:14" x14ac:dyDescent="0.35">
      <c r="B15">
        <v>2006</v>
      </c>
      <c r="C15" s="62">
        <v>625000</v>
      </c>
      <c r="D15" s="63">
        <f t="shared" si="3"/>
        <v>643917.75175873574</v>
      </c>
      <c r="E15" s="64">
        <f t="shared" si="0"/>
        <v>0.1674186154572713</v>
      </c>
      <c r="F15" s="64">
        <f t="shared" si="1"/>
        <v>0.15067675391154417</v>
      </c>
      <c r="G15" s="64">
        <f t="shared" si="2"/>
        <v>8.3709307728635649E-2</v>
      </c>
      <c r="H15" s="64">
        <f>G15*$M$13/100</f>
        <v>2.5112792318590692E-3</v>
      </c>
    </row>
    <row r="16" spans="1:14" x14ac:dyDescent="0.35">
      <c r="B16">
        <v>2007</v>
      </c>
      <c r="C16" s="62">
        <v>722000</v>
      </c>
      <c r="D16" s="63">
        <f t="shared" si="3"/>
        <v>743853.78683169163</v>
      </c>
      <c r="E16" s="64">
        <f t="shared" si="0"/>
        <v>0.19340198457623983</v>
      </c>
      <c r="F16" s="64">
        <f t="shared" si="1"/>
        <v>0.17406178611861584</v>
      </c>
      <c r="G16" s="64">
        <f t="shared" si="2"/>
        <v>9.6700992288119916E-2</v>
      </c>
      <c r="H16" s="64">
        <f>G16*$M$13/100</f>
        <v>2.9010297686435978E-3</v>
      </c>
    </row>
    <row r="17" spans="2:8" x14ac:dyDescent="0.35">
      <c r="B17">
        <v>2008</v>
      </c>
      <c r="C17" s="62">
        <v>770000</v>
      </c>
      <c r="D17" s="63">
        <f t="shared" si="3"/>
        <v>793306.67016676243</v>
      </c>
      <c r="E17" s="64">
        <f t="shared" si="0"/>
        <v>0.20625973424335822</v>
      </c>
      <c r="F17" s="64">
        <f t="shared" si="1"/>
        <v>0.18563376081902241</v>
      </c>
      <c r="G17" s="64">
        <f t="shared" si="2"/>
        <v>0.10312986712167911</v>
      </c>
      <c r="H17" s="64">
        <f>G17*$M$13/100</f>
        <v>3.0938960136503734E-3</v>
      </c>
    </row>
    <row r="18" spans="2:8" x14ac:dyDescent="0.35">
      <c r="B18">
        <v>2009</v>
      </c>
      <c r="C18" s="62">
        <v>467000</v>
      </c>
      <c r="D18" s="63">
        <f t="shared" si="3"/>
        <v>481135.34411412739</v>
      </c>
      <c r="E18" s="64">
        <f t="shared" si="0"/>
        <v>0.12509518946967313</v>
      </c>
      <c r="F18" s="64">
        <f t="shared" si="1"/>
        <v>0.11258567052270581</v>
      </c>
      <c r="G18" s="64">
        <f t="shared" si="2"/>
        <v>6.2547594734836565E-2</v>
      </c>
      <c r="H18" s="64">
        <f>G18*$M$13/100</f>
        <v>1.876427842045097E-3</v>
      </c>
    </row>
    <row r="19" spans="2:8" x14ac:dyDescent="0.35">
      <c r="B19">
        <v>2010</v>
      </c>
      <c r="C19" s="62">
        <v>488000</v>
      </c>
      <c r="D19" s="63">
        <f t="shared" si="3"/>
        <v>502770.98057322088</v>
      </c>
      <c r="E19" s="64">
        <f t="shared" si="0"/>
        <v>0.13072045494903745</v>
      </c>
      <c r="F19" s="64">
        <f t="shared" si="1"/>
        <v>0.11764840945413368</v>
      </c>
      <c r="G19" s="64">
        <f t="shared" si="2"/>
        <v>6.5360227474518723E-2</v>
      </c>
      <c r="H19" s="64">
        <f>G19*$M$13/100</f>
        <v>1.9608068242355616E-3</v>
      </c>
    </row>
    <row r="20" spans="2:8" x14ac:dyDescent="0.35">
      <c r="B20">
        <v>2011</v>
      </c>
      <c r="C20" s="62">
        <v>422000</v>
      </c>
      <c r="D20" s="63">
        <f t="shared" si="3"/>
        <v>434773.26598749839</v>
      </c>
      <c r="E20" s="64">
        <f t="shared" si="0"/>
        <v>0.11304104915674958</v>
      </c>
      <c r="F20" s="64">
        <f t="shared" si="1"/>
        <v>0.10173694424107463</v>
      </c>
      <c r="G20" s="64">
        <f t="shared" si="2"/>
        <v>5.6520524578374788E-2</v>
      </c>
      <c r="H20" s="64">
        <f>G20*$M$13/100</f>
        <v>1.6956157373512438E-3</v>
      </c>
    </row>
    <row r="21" spans="2:8" x14ac:dyDescent="0.35">
      <c r="B21">
        <v>2012</v>
      </c>
      <c r="C21" s="62">
        <v>438000</v>
      </c>
      <c r="D21" s="63">
        <f t="shared" si="3"/>
        <v>451257.56043252203</v>
      </c>
      <c r="E21" s="64">
        <f t="shared" si="0"/>
        <v>0.11732696571245574</v>
      </c>
      <c r="F21" s="64">
        <f t="shared" si="1"/>
        <v>0.10559426914121016</v>
      </c>
      <c r="G21" s="64">
        <f t="shared" si="2"/>
        <v>5.8663482856227869E-2</v>
      </c>
      <c r="H21" s="64">
        <f>G21*$M$13/100</f>
        <v>1.7599044856868363E-3</v>
      </c>
    </row>
    <row r="22" spans="2:8" x14ac:dyDescent="0.35">
      <c r="B22">
        <v>2013</v>
      </c>
      <c r="C22" s="62">
        <v>431000</v>
      </c>
      <c r="D22" s="63">
        <f t="shared" si="3"/>
        <v>444045.68161282421</v>
      </c>
      <c r="E22" s="64">
        <f t="shared" si="0"/>
        <v>0.1154518772193343</v>
      </c>
      <c r="F22" s="64">
        <f t="shared" si="1"/>
        <v>0.10390668949740087</v>
      </c>
      <c r="G22" s="64">
        <f t="shared" si="2"/>
        <v>5.7725938609667148E-2</v>
      </c>
      <c r="H22" s="64">
        <f>G22*$M$13/100</f>
        <v>1.7317781582900143E-3</v>
      </c>
    </row>
    <row r="23" spans="2:8" x14ac:dyDescent="0.35">
      <c r="B23">
        <v>2014</v>
      </c>
      <c r="C23" s="62">
        <v>422000</v>
      </c>
      <c r="D23" s="63">
        <f t="shared" si="3"/>
        <v>434773.26598749839</v>
      </c>
      <c r="E23" s="64">
        <f t="shared" si="0"/>
        <v>0.11304104915674958</v>
      </c>
      <c r="F23" s="64">
        <f t="shared" si="1"/>
        <v>0.10173694424107463</v>
      </c>
      <c r="G23" s="64">
        <f t="shared" si="2"/>
        <v>5.6520524578374788E-2</v>
      </c>
      <c r="H23" s="64">
        <f>G23*$M$13/100</f>
        <v>1.6956157373512438E-3</v>
      </c>
    </row>
    <row r="24" spans="2:8" x14ac:dyDescent="0.35">
      <c r="B24">
        <v>2015</v>
      </c>
      <c r="C24" s="62">
        <v>417000</v>
      </c>
      <c r="D24" s="63">
        <f t="shared" si="3"/>
        <v>429621.92397342849</v>
      </c>
      <c r="E24" s="64">
        <f t="shared" si="0"/>
        <v>0.11170170023309141</v>
      </c>
      <c r="F24" s="64">
        <f t="shared" si="1"/>
        <v>0.10053153020978227</v>
      </c>
      <c r="G24" s="64">
        <f t="shared" si="2"/>
        <v>5.5850850116545704E-2</v>
      </c>
      <c r="H24" s="64">
        <f>G24*$M$13/100</f>
        <v>1.6755255034963711E-3</v>
      </c>
    </row>
    <row r="25" spans="2:8" x14ac:dyDescent="0.35">
      <c r="B25">
        <v>2016</v>
      </c>
      <c r="C25" s="62">
        <v>267000</v>
      </c>
      <c r="D25" s="63">
        <f t="shared" si="3"/>
        <v>275081.66355133191</v>
      </c>
      <c r="E25" s="64">
        <f t="shared" si="0"/>
        <v>7.1521232523346287E-2</v>
      </c>
      <c r="F25" s="64">
        <f t="shared" si="1"/>
        <v>6.4369109271011665E-2</v>
      </c>
      <c r="G25" s="64">
        <f t="shared" si="2"/>
        <v>3.5760616261673144E-2</v>
      </c>
      <c r="H25" s="64">
        <f>G25*$M$13/100</f>
        <v>1.0728184878501942E-3</v>
      </c>
    </row>
  </sheetData>
  <mergeCells count="3">
    <mergeCell ref="A1:L1"/>
    <mergeCell ref="A2:L2"/>
    <mergeCell ref="A3:L3"/>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J68"/>
  <sheetViews>
    <sheetView topLeftCell="A22" workbookViewId="0">
      <selection activeCell="B42" sqref="B42"/>
    </sheetView>
  </sheetViews>
  <sheetFormatPr baseColWidth="10" defaultColWidth="11.54296875" defaultRowHeight="14.5" x14ac:dyDescent="0.35"/>
  <cols>
    <col min="1" max="1" width="12.7265625" style="23" customWidth="1"/>
    <col min="2" max="2" width="29.1796875" customWidth="1"/>
    <col min="3" max="3" width="15.7265625" style="2" customWidth="1"/>
    <col min="4" max="7" width="15.7265625" customWidth="1"/>
  </cols>
  <sheetData>
    <row r="1" spans="2:9" ht="21" x14ac:dyDescent="0.35">
      <c r="B1" s="1" t="s">
        <v>17</v>
      </c>
      <c r="C1" s="40"/>
      <c r="D1" s="41"/>
      <c r="E1" s="41"/>
      <c r="F1" s="41"/>
      <c r="G1" s="41"/>
      <c r="H1" s="41"/>
      <c r="I1" s="41"/>
    </row>
    <row r="2" spans="2:9" x14ac:dyDescent="0.35">
      <c r="C2" s="10"/>
    </row>
    <row r="3" spans="2:9" ht="15" thickBot="1" x14ac:dyDescent="0.4">
      <c r="C3" s="10"/>
    </row>
    <row r="4" spans="2:9" ht="24.75" customHeight="1" x14ac:dyDescent="0.35">
      <c r="B4" s="47" t="s">
        <v>8</v>
      </c>
      <c r="C4" s="42" t="s">
        <v>21</v>
      </c>
      <c r="D4" s="26"/>
      <c r="E4" s="26"/>
      <c r="F4" s="26"/>
      <c r="G4" s="27"/>
    </row>
    <row r="5" spans="2:9" x14ac:dyDescent="0.35">
      <c r="B5" s="48" t="s">
        <v>9</v>
      </c>
      <c r="C5" s="43" t="s">
        <v>40</v>
      </c>
      <c r="D5" s="28"/>
      <c r="E5" s="28"/>
      <c r="F5" s="28"/>
      <c r="G5" s="29"/>
    </row>
    <row r="6" spans="2:9" x14ac:dyDescent="0.35">
      <c r="B6" s="48" t="s">
        <v>0</v>
      </c>
      <c r="C6" s="43" t="s">
        <v>52</v>
      </c>
      <c r="D6" s="28"/>
      <c r="E6" s="28"/>
      <c r="F6" s="28"/>
      <c r="G6" s="29"/>
    </row>
    <row r="7" spans="2:9" x14ac:dyDescent="0.35">
      <c r="B7" s="48" t="s">
        <v>15</v>
      </c>
      <c r="C7" s="44" t="s">
        <v>23</v>
      </c>
      <c r="D7" s="28"/>
      <c r="E7" s="28"/>
      <c r="F7" s="28"/>
      <c r="G7" s="29"/>
    </row>
    <row r="8" spans="2:9" ht="24.75" customHeight="1" x14ac:dyDescent="0.35">
      <c r="B8" s="48" t="s">
        <v>16</v>
      </c>
      <c r="C8" s="45">
        <v>43270</v>
      </c>
      <c r="D8" s="39"/>
      <c r="E8" s="10"/>
      <c r="F8" s="28"/>
      <c r="G8" s="29"/>
    </row>
    <row r="9" spans="2:9" ht="24.75" customHeight="1" x14ac:dyDescent="0.35">
      <c r="B9" s="48" t="s">
        <v>1</v>
      </c>
      <c r="C9" s="46" t="s">
        <v>24</v>
      </c>
      <c r="D9" s="28"/>
      <c r="E9" s="28"/>
      <c r="F9" s="28"/>
      <c r="G9" s="29"/>
    </row>
    <row r="10" spans="2:9" ht="83.25" customHeight="1" x14ac:dyDescent="0.35">
      <c r="B10" s="48" t="s">
        <v>2</v>
      </c>
      <c r="C10" s="78" t="s">
        <v>74</v>
      </c>
      <c r="D10" s="79"/>
      <c r="E10" s="79"/>
      <c r="F10" s="79"/>
      <c r="G10" s="80"/>
    </row>
    <row r="11" spans="2:9" ht="35.25" customHeight="1" x14ac:dyDescent="0.35">
      <c r="B11" s="48" t="s">
        <v>3</v>
      </c>
      <c r="C11" s="78" t="s">
        <v>75</v>
      </c>
      <c r="D11" s="79"/>
      <c r="E11" s="79"/>
      <c r="F11" s="79"/>
      <c r="G11" s="80"/>
    </row>
    <row r="12" spans="2:9" ht="44.25" customHeight="1" thickBot="1" x14ac:dyDescent="0.4">
      <c r="B12" s="49" t="s">
        <v>4</v>
      </c>
      <c r="C12" s="84" t="s">
        <v>71</v>
      </c>
      <c r="D12" s="85"/>
      <c r="E12" s="85"/>
      <c r="F12" s="85"/>
      <c r="G12" s="86"/>
    </row>
    <row r="13" spans="2:9" ht="15.75" customHeight="1" thickBot="1" x14ac:dyDescent="0.4">
      <c r="B13" s="10"/>
      <c r="C13" s="10"/>
    </row>
    <row r="14" spans="2:9" ht="15.75" customHeight="1" thickBot="1" x14ac:dyDescent="0.4">
      <c r="B14" s="31" t="s">
        <v>18</v>
      </c>
      <c r="C14" s="87" t="s">
        <v>14</v>
      </c>
      <c r="D14" s="87"/>
      <c r="E14" s="87"/>
      <c r="F14" s="87"/>
      <c r="G14" s="88"/>
    </row>
    <row r="15" spans="2:9" ht="15" thickBot="1" x14ac:dyDescent="0.4">
      <c r="B15" s="14" t="s">
        <v>5</v>
      </c>
      <c r="C15" s="15" t="s">
        <v>25</v>
      </c>
      <c r="D15" s="15" t="s">
        <v>19</v>
      </c>
      <c r="E15" s="16" t="s">
        <v>7</v>
      </c>
      <c r="F15" s="15" t="s">
        <v>27</v>
      </c>
      <c r="G15" s="16"/>
    </row>
    <row r="16" spans="2:9" ht="15" thickBot="1" x14ac:dyDescent="0.4">
      <c r="B16" s="59">
        <v>2016</v>
      </c>
      <c r="C16">
        <v>5.2999999999999999E-2</v>
      </c>
      <c r="D16" s="56" t="s">
        <v>86</v>
      </c>
      <c r="E16" s="56" t="s">
        <v>86</v>
      </c>
      <c r="F16" s="56" t="s">
        <v>81</v>
      </c>
      <c r="G16" s="56"/>
    </row>
    <row r="17" spans="2:7" ht="15" thickBot="1" x14ac:dyDescent="0.4">
      <c r="B17" s="59">
        <v>2015</v>
      </c>
      <c r="C17" s="56"/>
      <c r="D17" s="56"/>
      <c r="E17" s="56"/>
      <c r="F17" s="56"/>
      <c r="G17" s="56"/>
    </row>
    <row r="18" spans="2:7" ht="15" thickBot="1" x14ac:dyDescent="0.4">
      <c r="B18" s="59">
        <v>2014</v>
      </c>
      <c r="C18" s="56"/>
      <c r="D18" s="56"/>
      <c r="E18" s="56"/>
      <c r="F18" s="56"/>
      <c r="G18" s="56"/>
    </row>
    <row r="19" spans="2:7" ht="15" thickBot="1" x14ac:dyDescent="0.4">
      <c r="B19" s="59">
        <v>2013</v>
      </c>
      <c r="C19" s="56"/>
      <c r="D19" s="56"/>
      <c r="E19" s="56"/>
      <c r="F19" s="56"/>
      <c r="G19" s="56"/>
    </row>
    <row r="20" spans="2:7" ht="15" thickBot="1" x14ac:dyDescent="0.4">
      <c r="B20" s="59">
        <v>2012</v>
      </c>
      <c r="C20" s="56"/>
      <c r="D20" s="56"/>
      <c r="E20" s="56"/>
      <c r="F20" s="56"/>
      <c r="G20" s="56"/>
    </row>
    <row r="21" spans="2:7" ht="15" thickBot="1" x14ac:dyDescent="0.4">
      <c r="B21" s="59">
        <v>2011</v>
      </c>
      <c r="C21" s="56"/>
      <c r="D21" s="56"/>
      <c r="E21" s="56"/>
      <c r="F21" s="56"/>
      <c r="G21" s="56"/>
    </row>
    <row r="22" spans="2:7" ht="15" thickBot="1" x14ac:dyDescent="0.4">
      <c r="B22" s="59">
        <v>2010</v>
      </c>
      <c r="C22" s="56"/>
      <c r="D22" s="56"/>
      <c r="E22" s="56"/>
      <c r="F22" s="56"/>
      <c r="G22" s="56"/>
    </row>
    <row r="23" spans="2:7" ht="15" thickBot="1" x14ac:dyDescent="0.4">
      <c r="B23" s="59">
        <v>2009</v>
      </c>
      <c r="C23" s="56"/>
      <c r="D23" s="56"/>
      <c r="E23" s="56"/>
      <c r="F23" s="56"/>
      <c r="G23" s="56"/>
    </row>
    <row r="24" spans="2:7" ht="15" thickBot="1" x14ac:dyDescent="0.4">
      <c r="B24" s="59">
        <v>2008</v>
      </c>
      <c r="C24" s="56"/>
      <c r="D24" s="56"/>
      <c r="E24" s="56"/>
      <c r="F24" s="56"/>
      <c r="G24" s="56"/>
    </row>
    <row r="25" spans="2:7" ht="15" thickBot="1" x14ac:dyDescent="0.4">
      <c r="B25" s="59">
        <v>2007</v>
      </c>
      <c r="C25" s="56"/>
      <c r="D25" s="56"/>
      <c r="E25" s="56"/>
      <c r="F25" s="56"/>
      <c r="G25" s="56"/>
    </row>
    <row r="26" spans="2:7" ht="15" thickBot="1" x14ac:dyDescent="0.4">
      <c r="B26" s="59">
        <v>2006</v>
      </c>
      <c r="C26" s="56"/>
      <c r="D26" s="56"/>
      <c r="E26" s="56"/>
      <c r="F26" s="56"/>
      <c r="G26" s="56"/>
    </row>
    <row r="27" spans="2:7" ht="15" thickBot="1" x14ac:dyDescent="0.4">
      <c r="B27" s="59">
        <v>2005</v>
      </c>
      <c r="C27" s="56"/>
      <c r="D27" s="56"/>
      <c r="E27" s="56"/>
      <c r="F27" s="56"/>
      <c r="G27" s="56"/>
    </row>
    <row r="28" spans="2:7" ht="15" thickBot="1" x14ac:dyDescent="0.4">
      <c r="B28" s="59">
        <v>2004</v>
      </c>
      <c r="C28" s="56"/>
      <c r="D28" s="56"/>
      <c r="E28" s="56"/>
      <c r="F28" s="56"/>
      <c r="G28" s="56"/>
    </row>
    <row r="29" spans="2:7" ht="15" thickBot="1" x14ac:dyDescent="0.4">
      <c r="B29" s="59">
        <v>2003</v>
      </c>
      <c r="C29" s="56"/>
      <c r="D29" s="56"/>
      <c r="E29" s="56"/>
      <c r="F29" s="56"/>
      <c r="G29" s="56"/>
    </row>
    <row r="30" spans="2:7" ht="15" thickBot="1" x14ac:dyDescent="0.4">
      <c r="B30" s="59">
        <v>2002</v>
      </c>
      <c r="C30" s="56"/>
      <c r="D30" s="56"/>
      <c r="E30" s="56"/>
      <c r="F30" s="56"/>
      <c r="G30" s="56"/>
    </row>
    <row r="31" spans="2:7" ht="15" thickBot="1" x14ac:dyDescent="0.4">
      <c r="B31" s="59">
        <v>2001</v>
      </c>
      <c r="C31" s="56"/>
      <c r="D31" s="56"/>
      <c r="E31" s="56"/>
      <c r="F31" s="56"/>
      <c r="G31" s="56"/>
    </row>
    <row r="32" spans="2:7" ht="15" thickBot="1" x14ac:dyDescent="0.4">
      <c r="B32" s="59">
        <v>2000</v>
      </c>
      <c r="C32" s="56"/>
      <c r="D32" s="56"/>
      <c r="E32" s="56"/>
      <c r="F32" s="56"/>
      <c r="G32" s="56"/>
    </row>
    <row r="33" spans="1:10" ht="15" thickBot="1" x14ac:dyDescent="0.4">
      <c r="B33" s="59">
        <v>1999</v>
      </c>
      <c r="C33" s="56"/>
      <c r="D33" s="56"/>
      <c r="E33" s="56"/>
      <c r="F33" s="56"/>
      <c r="G33" s="56"/>
    </row>
    <row r="34" spans="1:10" ht="15" thickBot="1" x14ac:dyDescent="0.4">
      <c r="B34" s="59">
        <v>1998</v>
      </c>
      <c r="C34" s="56"/>
      <c r="D34" s="56"/>
      <c r="E34" s="56"/>
      <c r="F34" s="56"/>
      <c r="G34" s="56"/>
    </row>
    <row r="35" spans="1:10" ht="15" thickBot="1" x14ac:dyDescent="0.4">
      <c r="A35" s="30"/>
      <c r="B35" s="59">
        <v>1997</v>
      </c>
      <c r="C35" s="56"/>
      <c r="D35" s="56"/>
      <c r="E35" s="56"/>
      <c r="F35" s="56"/>
      <c r="G35" s="56"/>
    </row>
    <row r="36" spans="1:10" ht="15" thickBot="1" x14ac:dyDescent="0.4">
      <c r="A36" s="24"/>
      <c r="B36" s="33"/>
      <c r="C36" s="51"/>
      <c r="D36" s="51"/>
      <c r="E36" s="54"/>
      <c r="F36" s="54"/>
      <c r="G36" s="35"/>
    </row>
    <row r="37" spans="1:10" ht="15" thickBot="1" x14ac:dyDescent="0.4">
      <c r="B37" s="52" t="s">
        <v>11</v>
      </c>
      <c r="C37" s="53"/>
      <c r="D37" s="6" t="s">
        <v>26</v>
      </c>
      <c r="E37" s="51"/>
      <c r="F37" s="51"/>
      <c r="G37" s="36"/>
    </row>
    <row r="38" spans="1:10" ht="15.75" customHeight="1" thickBot="1" x14ac:dyDescent="0.4">
      <c r="A38" s="24"/>
      <c r="B38" s="33"/>
      <c r="C38" s="51"/>
      <c r="D38" s="51"/>
      <c r="E38" s="50"/>
      <c r="F38" s="50"/>
      <c r="G38" s="37"/>
    </row>
    <row r="39" spans="1:10" ht="15.75" customHeight="1" thickBot="1" x14ac:dyDescent="0.4">
      <c r="A39" s="25"/>
      <c r="B39" s="34"/>
      <c r="C39" s="81" t="s">
        <v>102</v>
      </c>
      <c r="D39" s="82"/>
      <c r="E39" s="82"/>
      <c r="F39" s="82"/>
      <c r="G39" s="83"/>
    </row>
    <row r="40" spans="1:10" ht="15" thickBot="1" x14ac:dyDescent="0.4">
      <c r="A40" s="25"/>
      <c r="B40" s="14" t="s">
        <v>5</v>
      </c>
      <c r="C40" s="15" t="s">
        <v>25</v>
      </c>
      <c r="D40" s="15" t="s">
        <v>19</v>
      </c>
      <c r="E40" s="16" t="s">
        <v>7</v>
      </c>
      <c r="F40" s="15" t="s">
        <v>27</v>
      </c>
      <c r="G40" s="16"/>
    </row>
    <row r="41" spans="1:10" ht="15" thickBot="1" x14ac:dyDescent="0.4">
      <c r="A41" s="30"/>
      <c r="B41" s="32">
        <v>2015</v>
      </c>
      <c r="C41" s="57"/>
      <c r="D41" s="57"/>
      <c r="E41" s="55"/>
      <c r="F41" s="57"/>
      <c r="G41" s="57"/>
      <c r="J41" s="58"/>
    </row>
    <row r="42" spans="1:10" ht="15" thickBot="1" x14ac:dyDescent="0.4">
      <c r="A42" s="30"/>
      <c r="B42" s="32">
        <v>2010</v>
      </c>
      <c r="C42" s="56"/>
      <c r="D42" s="57"/>
      <c r="E42" s="55"/>
      <c r="F42" s="57"/>
      <c r="G42" s="57"/>
    </row>
    <row r="43" spans="1:10" ht="15" thickBot="1" x14ac:dyDescent="0.4">
      <c r="A43" s="30"/>
      <c r="B43" s="32">
        <v>2005</v>
      </c>
      <c r="C43" s="57"/>
      <c r="D43" s="57"/>
      <c r="E43" s="55"/>
      <c r="F43" s="57"/>
      <c r="G43" s="57"/>
    </row>
    <row r="44" spans="1:10" ht="15" thickBot="1" x14ac:dyDescent="0.4">
      <c r="A44" s="24"/>
      <c r="B44" s="33"/>
      <c r="C44" s="51"/>
      <c r="D44" s="12"/>
      <c r="E44" s="3"/>
      <c r="F44" s="22"/>
      <c r="G44" s="35"/>
    </row>
    <row r="45" spans="1:10" ht="15" thickBot="1" x14ac:dyDescent="0.4">
      <c r="B45" s="52" t="s">
        <v>10</v>
      </c>
      <c r="C45" s="53"/>
      <c r="D45" s="6" t="s">
        <v>87</v>
      </c>
      <c r="E45" s="17"/>
      <c r="F45" s="4"/>
      <c r="G45" s="36"/>
    </row>
    <row r="46" spans="1:10" ht="15.75" customHeight="1" thickBot="1" x14ac:dyDescent="0.4">
      <c r="A46" s="24"/>
      <c r="B46" s="33"/>
      <c r="C46" s="51"/>
      <c r="D46" s="12"/>
      <c r="E46" s="18"/>
      <c r="F46" s="7"/>
      <c r="G46" s="37"/>
    </row>
    <row r="47" spans="1:10" ht="15.75" customHeight="1" thickBot="1" x14ac:dyDescent="0.4">
      <c r="A47" s="25"/>
      <c r="B47" s="34"/>
      <c r="C47" s="81" t="s">
        <v>13</v>
      </c>
      <c r="D47" s="82"/>
      <c r="E47" s="82"/>
      <c r="F47" s="82"/>
      <c r="G47" s="83"/>
    </row>
    <row r="48" spans="1:10" ht="15" thickBot="1" x14ac:dyDescent="0.4">
      <c r="A48" s="25"/>
      <c r="B48" s="14" t="s">
        <v>5</v>
      </c>
      <c r="C48" s="15" t="s">
        <v>25</v>
      </c>
      <c r="D48" s="15" t="s">
        <v>19</v>
      </c>
      <c r="E48" s="16" t="s">
        <v>7</v>
      </c>
      <c r="F48" s="15" t="s">
        <v>27</v>
      </c>
      <c r="G48" s="16"/>
    </row>
    <row r="49" spans="1:7" ht="15" thickBot="1" x14ac:dyDescent="0.4">
      <c r="B49" s="59">
        <v>2015</v>
      </c>
      <c r="C49" s="61">
        <v>5.5760000000000002E-3</v>
      </c>
      <c r="D49" s="61">
        <v>4.7396000000000001E-3</v>
      </c>
      <c r="E49" s="61">
        <v>3.3455999999999998E-3</v>
      </c>
      <c r="F49" s="66">
        <v>3.3456000000000002E-4</v>
      </c>
      <c r="G49" s="56"/>
    </row>
    <row r="50" spans="1:7" ht="15" thickBot="1" x14ac:dyDescent="0.4">
      <c r="B50" s="59">
        <v>2014</v>
      </c>
      <c r="C50" s="61">
        <v>6.5279999999999999E-3</v>
      </c>
      <c r="D50" s="61">
        <v>5.5488000000000004E-3</v>
      </c>
      <c r="E50" s="61">
        <v>3.9167999999999998E-3</v>
      </c>
      <c r="F50" s="66">
        <v>3.9167999999999994E-4</v>
      </c>
      <c r="G50" s="56"/>
    </row>
    <row r="51" spans="1:7" ht="15" thickBot="1" x14ac:dyDescent="0.4">
      <c r="B51" s="59">
        <v>2013</v>
      </c>
      <c r="C51" s="61">
        <v>6.6189999999999999E-3</v>
      </c>
      <c r="D51" s="61">
        <v>5.6261499999999999E-3</v>
      </c>
      <c r="E51" s="61">
        <v>3.9713999999999999E-3</v>
      </c>
      <c r="F51" s="66">
        <v>3.9713999999999998E-4</v>
      </c>
      <c r="G51" s="56"/>
    </row>
    <row r="52" spans="1:7" ht="15" thickBot="1" x14ac:dyDescent="0.4">
      <c r="B52" s="59">
        <v>2012</v>
      </c>
      <c r="C52" s="61">
        <v>5.836E-3</v>
      </c>
      <c r="D52" s="61">
        <v>4.9605999999999999E-3</v>
      </c>
      <c r="E52" s="61">
        <v>3.5016000000000001E-3</v>
      </c>
      <c r="F52" s="66">
        <v>3.5015999999999997E-4</v>
      </c>
      <c r="G52" s="56"/>
    </row>
    <row r="53" spans="1:7" ht="15" thickBot="1" x14ac:dyDescent="0.4">
      <c r="B53" s="59">
        <v>2011</v>
      </c>
      <c r="C53" s="61">
        <v>5.5250000000000004E-3</v>
      </c>
      <c r="D53" s="61">
        <v>4.6962499999999999E-3</v>
      </c>
      <c r="E53" s="61">
        <v>3.3149999999999998E-3</v>
      </c>
      <c r="F53" s="66">
        <v>3.3149999999999998E-4</v>
      </c>
      <c r="G53" s="56"/>
    </row>
    <row r="54" spans="1:7" ht="15" thickBot="1" x14ac:dyDescent="0.4">
      <c r="B54" s="59">
        <v>2010</v>
      </c>
      <c r="C54" s="61">
        <v>5.1260000000000003E-3</v>
      </c>
      <c r="D54" s="61">
        <v>4.3571E-3</v>
      </c>
      <c r="E54" s="61">
        <v>3.0755999999999999E-3</v>
      </c>
      <c r="F54" s="66">
        <v>3.0755999999999996E-4</v>
      </c>
      <c r="G54" s="56"/>
    </row>
    <row r="55" spans="1:7" ht="15" thickBot="1" x14ac:dyDescent="0.4">
      <c r="B55" s="59">
        <v>2009</v>
      </c>
      <c r="C55" s="61">
        <v>5.1440000000000001E-3</v>
      </c>
      <c r="D55" s="61">
        <v>4.3724000000000002E-3</v>
      </c>
      <c r="E55" s="61">
        <v>3.0864E-3</v>
      </c>
      <c r="F55" s="66">
        <v>3.0864E-4</v>
      </c>
      <c r="G55" s="56"/>
    </row>
    <row r="56" spans="1:7" ht="15" thickBot="1" x14ac:dyDescent="0.4">
      <c r="B56" s="59">
        <v>2008</v>
      </c>
      <c r="C56" s="61">
        <v>5.3229999999999996E-3</v>
      </c>
      <c r="D56" s="61">
        <v>4.5245499999999996E-3</v>
      </c>
      <c r="E56" s="61">
        <v>3.1938000000000001E-3</v>
      </c>
      <c r="F56" s="66">
        <v>3.1938000000000002E-4</v>
      </c>
      <c r="G56" s="56"/>
    </row>
    <row r="57" spans="1:7" ht="15" thickBot="1" x14ac:dyDescent="0.4">
      <c r="B57" s="59">
        <v>2007</v>
      </c>
      <c r="C57" s="61">
        <v>5.9769999999999997E-3</v>
      </c>
      <c r="D57" s="61">
        <v>5.0804500000000002E-3</v>
      </c>
      <c r="E57" s="61">
        <v>3.5861999999999999E-3</v>
      </c>
      <c r="F57" s="66">
        <v>3.5861999999999998E-4</v>
      </c>
      <c r="G57" s="56"/>
    </row>
    <row r="58" spans="1:7" ht="15" thickBot="1" x14ac:dyDescent="0.4">
      <c r="B58" s="59">
        <v>2006</v>
      </c>
      <c r="C58" s="61">
        <v>4.8650000000000004E-3</v>
      </c>
      <c r="D58" s="61">
        <v>4.13525E-3</v>
      </c>
      <c r="E58" s="61">
        <v>2.9190000000000002E-3</v>
      </c>
      <c r="F58" s="66">
        <v>2.9189999999999999E-4</v>
      </c>
      <c r="G58" s="56"/>
    </row>
    <row r="59" spans="1:7" ht="15" thickBot="1" x14ac:dyDescent="0.4">
      <c r="B59" s="59">
        <v>2005</v>
      </c>
      <c r="C59" s="61">
        <v>5.5659999999999998E-3</v>
      </c>
      <c r="D59" s="61">
        <v>4.7311000000000002E-3</v>
      </c>
      <c r="E59" s="61">
        <v>3.3395999999999999E-3</v>
      </c>
      <c r="F59" s="66">
        <v>3.3395999999999995E-4</v>
      </c>
      <c r="G59" s="56"/>
    </row>
    <row r="60" spans="1:7" ht="15" thickBot="1" x14ac:dyDescent="0.4">
      <c r="B60" s="59">
        <v>2004</v>
      </c>
      <c r="C60" s="61">
        <v>2.709E-3</v>
      </c>
      <c r="D60" s="61">
        <v>2.3026499999999998E-3</v>
      </c>
      <c r="E60" s="61">
        <v>1.6253999999999999E-3</v>
      </c>
      <c r="F60" s="66">
        <v>1.6253999999999997E-4</v>
      </c>
      <c r="G60" s="56"/>
    </row>
    <row r="61" spans="1:7" ht="15" thickBot="1" x14ac:dyDescent="0.4">
      <c r="B61" s="59">
        <v>2003</v>
      </c>
      <c r="C61" s="61">
        <v>1.6739999999999999E-3</v>
      </c>
      <c r="D61" s="61">
        <v>1.4228999999999999E-3</v>
      </c>
      <c r="E61" s="61">
        <v>1.0043999999999999E-3</v>
      </c>
      <c r="F61" s="66">
        <v>1.0043999999999999E-4</v>
      </c>
      <c r="G61" s="56"/>
    </row>
    <row r="62" spans="1:7" ht="15" thickBot="1" x14ac:dyDescent="0.4">
      <c r="A62" s="24"/>
      <c r="B62" s="33"/>
      <c r="C62" s="51"/>
      <c r="D62" s="12"/>
      <c r="E62" s="54"/>
      <c r="F62" s="54"/>
      <c r="G62" s="35"/>
    </row>
    <row r="63" spans="1:7" ht="15" thickBot="1" x14ac:dyDescent="0.4">
      <c r="B63" s="52" t="s">
        <v>12</v>
      </c>
      <c r="C63" s="53"/>
      <c r="D63" s="13" t="s">
        <v>20</v>
      </c>
      <c r="E63" s="51"/>
      <c r="F63" s="51"/>
      <c r="G63" s="36"/>
    </row>
    <row r="64" spans="1:7" ht="15" thickBot="1" x14ac:dyDescent="0.4">
      <c r="A64" s="24"/>
      <c r="B64" s="38"/>
      <c r="C64" s="50"/>
      <c r="D64" s="12"/>
      <c r="E64" s="50"/>
      <c r="F64" s="50"/>
      <c r="G64" s="37"/>
    </row>
    <row r="65" spans="2:6" x14ac:dyDescent="0.35">
      <c r="B65" s="10"/>
      <c r="C65" s="10"/>
      <c r="D65" s="10"/>
      <c r="E65" s="10"/>
      <c r="F65" s="10"/>
    </row>
    <row r="66" spans="2:6" x14ac:dyDescent="0.35">
      <c r="B66" s="10"/>
      <c r="C66" s="10"/>
      <c r="D66" s="10"/>
      <c r="E66" s="10"/>
      <c r="F66" s="10"/>
    </row>
    <row r="67" spans="2:6" x14ac:dyDescent="0.35">
      <c r="B67" s="10"/>
      <c r="C67" s="10"/>
      <c r="D67" s="10"/>
      <c r="E67" s="10"/>
      <c r="F67" s="10"/>
    </row>
    <row r="68" spans="2:6" x14ac:dyDescent="0.35">
      <c r="B68" s="10"/>
      <c r="C68" s="10"/>
      <c r="D68" s="10"/>
      <c r="E68" s="10"/>
      <c r="F68" s="10"/>
    </row>
  </sheetData>
  <mergeCells count="6">
    <mergeCell ref="C47:G47"/>
    <mergeCell ref="C10:G10"/>
    <mergeCell ref="C11:G11"/>
    <mergeCell ref="C12:G12"/>
    <mergeCell ref="C14:G14"/>
    <mergeCell ref="C39:G39"/>
  </mergeCells>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zoomScale="70" zoomScaleNormal="70" workbookViewId="0">
      <selection activeCell="C5" sqref="C5"/>
    </sheetView>
  </sheetViews>
  <sheetFormatPr baseColWidth="10" defaultColWidth="11.54296875" defaultRowHeight="14.5" x14ac:dyDescent="0.35"/>
  <cols>
    <col min="3" max="3" width="16.453125" customWidth="1"/>
    <col min="13" max="13" width="21.26953125" customWidth="1"/>
  </cols>
  <sheetData>
    <row r="1" spans="1:13" ht="30" customHeight="1" x14ac:dyDescent="0.35">
      <c r="A1" s="120" t="s">
        <v>39</v>
      </c>
      <c r="B1" s="120"/>
      <c r="C1" s="120"/>
      <c r="D1" s="120"/>
      <c r="E1" s="120"/>
      <c r="F1" s="120"/>
      <c r="G1" s="120"/>
      <c r="H1" s="120"/>
    </row>
    <row r="2" spans="1:13" ht="31" customHeight="1" x14ac:dyDescent="0.35">
      <c r="A2" s="120" t="s">
        <v>94</v>
      </c>
      <c r="B2" s="120"/>
      <c r="C2" s="120"/>
      <c r="D2" s="120"/>
      <c r="E2" s="120"/>
      <c r="F2" s="120"/>
      <c r="G2" s="120"/>
      <c r="H2" s="120"/>
    </row>
    <row r="3" spans="1:13" ht="15" thickBot="1" x14ac:dyDescent="0.4"/>
    <row r="4" spans="1:13" ht="29.5" thickBot="1" x14ac:dyDescent="0.4">
      <c r="C4" s="11" t="s">
        <v>121</v>
      </c>
      <c r="D4" t="s">
        <v>34</v>
      </c>
      <c r="E4" t="s">
        <v>33</v>
      </c>
      <c r="F4" t="s">
        <v>32</v>
      </c>
      <c r="G4" t="s">
        <v>31</v>
      </c>
      <c r="J4" s="116" t="s">
        <v>73</v>
      </c>
      <c r="K4" s="117"/>
      <c r="L4" s="117"/>
      <c r="M4" s="118"/>
    </row>
    <row r="5" spans="1:13" x14ac:dyDescent="0.35">
      <c r="B5">
        <v>2003</v>
      </c>
      <c r="C5" s="62">
        <v>1674</v>
      </c>
      <c r="D5" s="64">
        <f>$C5*J$6/1000000000</f>
        <v>1.6739999999999999E-3</v>
      </c>
      <c r="E5" s="64">
        <f>$C5*K$6/1000000000</f>
        <v>1.4228999999999999E-3</v>
      </c>
      <c r="F5" s="64">
        <f>$C5*L$6/1000000000</f>
        <v>1.0043999999999999E-3</v>
      </c>
      <c r="G5" s="65">
        <f>F5*$L$8/100</f>
        <v>1.0043999999999999E-4</v>
      </c>
      <c r="J5" s="91" t="s">
        <v>25</v>
      </c>
      <c r="K5" s="99" t="s">
        <v>19</v>
      </c>
      <c r="L5" s="99" t="s">
        <v>7</v>
      </c>
      <c r="M5" s="92" t="s">
        <v>35</v>
      </c>
    </row>
    <row r="6" spans="1:13" ht="15" thickBot="1" x14ac:dyDescent="0.4">
      <c r="B6">
        <v>2004</v>
      </c>
      <c r="C6" s="62">
        <v>2709</v>
      </c>
      <c r="D6" s="64">
        <f>$C6*J$6/1000000000</f>
        <v>2.709E-3</v>
      </c>
      <c r="E6" s="64">
        <f>$C6*K$6/1000000000</f>
        <v>2.3026499999999998E-3</v>
      </c>
      <c r="F6" s="64">
        <f>$C6*L$6/1000000000</f>
        <v>1.6253999999999999E-3</v>
      </c>
      <c r="G6" s="65">
        <f>F6*$L$8/100</f>
        <v>1.6253999999999997E-4</v>
      </c>
      <c r="J6" s="93">
        <v>1000</v>
      </c>
      <c r="K6" s="101">
        <v>850</v>
      </c>
      <c r="L6" s="101">
        <v>600</v>
      </c>
      <c r="M6" s="119" t="s">
        <v>38</v>
      </c>
    </row>
    <row r="7" spans="1:13" x14ac:dyDescent="0.35">
      <c r="B7">
        <v>2005</v>
      </c>
      <c r="C7" s="62">
        <v>5566</v>
      </c>
      <c r="D7" s="64">
        <f>$C7*J$6/1000000000</f>
        <v>5.5659999999999998E-3</v>
      </c>
      <c r="E7" s="64">
        <f>$C7*K$6/1000000000</f>
        <v>4.7311000000000002E-3</v>
      </c>
      <c r="F7" s="64">
        <f>$C7*L$6/1000000000</f>
        <v>3.3395999999999999E-3</v>
      </c>
      <c r="G7" s="65">
        <f>F7*$L$8/100</f>
        <v>3.3395999999999995E-4</v>
      </c>
      <c r="L7" s="105" t="s">
        <v>27</v>
      </c>
      <c r="M7" s="90"/>
    </row>
    <row r="8" spans="1:13" ht="15" thickBot="1" x14ac:dyDescent="0.4">
      <c r="B8">
        <v>2006</v>
      </c>
      <c r="C8" s="62">
        <v>4865</v>
      </c>
      <c r="D8" s="64">
        <f>$C8*J$6/1000000000</f>
        <v>4.8650000000000004E-3</v>
      </c>
      <c r="E8" s="64">
        <f>$C8*K$6/1000000000</f>
        <v>4.13525E-3</v>
      </c>
      <c r="F8" s="64">
        <f>$C8*L$6/1000000000</f>
        <v>2.9190000000000002E-3</v>
      </c>
      <c r="G8" s="65">
        <f>F8*$L$8/100</f>
        <v>2.9189999999999999E-4</v>
      </c>
      <c r="L8" s="106">
        <v>10</v>
      </c>
      <c r="M8" s="95" t="s">
        <v>28</v>
      </c>
    </row>
    <row r="9" spans="1:13" x14ac:dyDescent="0.35">
      <c r="B9">
        <v>2007</v>
      </c>
      <c r="C9" s="62">
        <v>5977</v>
      </c>
      <c r="D9" s="64">
        <f>$C9*J$6/1000000000</f>
        <v>5.9769999999999997E-3</v>
      </c>
      <c r="E9" s="64">
        <f>$C9*K$6/1000000000</f>
        <v>5.0804500000000002E-3</v>
      </c>
      <c r="F9" s="64">
        <f>$C9*L$6/1000000000</f>
        <v>3.5861999999999999E-3</v>
      </c>
      <c r="G9" s="65">
        <f>F9*$L$8/100</f>
        <v>3.5861999999999998E-4</v>
      </c>
    </row>
    <row r="10" spans="1:13" x14ac:dyDescent="0.35">
      <c r="B10">
        <v>2008</v>
      </c>
      <c r="C10" s="62">
        <v>5323</v>
      </c>
      <c r="D10" s="64">
        <f>$C10*J$6/1000000000</f>
        <v>5.3229999999999996E-3</v>
      </c>
      <c r="E10" s="64">
        <f>$C10*K$6/1000000000</f>
        <v>4.5245499999999996E-3</v>
      </c>
      <c r="F10" s="64">
        <f>$C10*L$6/1000000000</f>
        <v>3.1938000000000001E-3</v>
      </c>
      <c r="G10" s="65">
        <f>F10*$L$8/100</f>
        <v>3.1938000000000002E-4</v>
      </c>
    </row>
    <row r="11" spans="1:13" x14ac:dyDescent="0.35">
      <c r="B11">
        <v>2009</v>
      </c>
      <c r="C11" s="62">
        <v>5144</v>
      </c>
      <c r="D11" s="64">
        <f>$C11*J$6/1000000000</f>
        <v>5.1440000000000001E-3</v>
      </c>
      <c r="E11" s="64">
        <f>$C11*K$6/1000000000</f>
        <v>4.3724000000000002E-3</v>
      </c>
      <c r="F11" s="64">
        <f>$C11*L$6/1000000000</f>
        <v>3.0864E-3</v>
      </c>
      <c r="G11" s="65">
        <f>F11*$L$8/100</f>
        <v>3.0864E-4</v>
      </c>
    </row>
    <row r="12" spans="1:13" x14ac:dyDescent="0.35">
      <c r="B12">
        <v>2010</v>
      </c>
      <c r="C12" s="62">
        <v>5126</v>
      </c>
      <c r="D12" s="64">
        <f>$C12*J$6/1000000000</f>
        <v>5.1260000000000003E-3</v>
      </c>
      <c r="E12" s="64">
        <f>$C12*K$6/1000000000</f>
        <v>4.3571E-3</v>
      </c>
      <c r="F12" s="64">
        <f>$C12*L$6/1000000000</f>
        <v>3.0755999999999999E-3</v>
      </c>
      <c r="G12" s="65">
        <f>F12*$L$8/100</f>
        <v>3.0755999999999996E-4</v>
      </c>
    </row>
    <row r="13" spans="1:13" x14ac:dyDescent="0.35">
      <c r="B13">
        <v>2011</v>
      </c>
      <c r="C13" s="62">
        <v>5525</v>
      </c>
      <c r="D13" s="64">
        <f>$C13*J$6/1000000000</f>
        <v>5.5250000000000004E-3</v>
      </c>
      <c r="E13" s="64">
        <f>$C13*K$6/1000000000</f>
        <v>4.6962499999999999E-3</v>
      </c>
      <c r="F13" s="64">
        <f>$C13*L$6/1000000000</f>
        <v>3.3149999999999998E-3</v>
      </c>
      <c r="G13" s="65">
        <f>F13*$L$8/100</f>
        <v>3.3149999999999998E-4</v>
      </c>
    </row>
    <row r="14" spans="1:13" x14ac:dyDescent="0.35">
      <c r="B14">
        <v>2012</v>
      </c>
      <c r="C14" s="62">
        <v>5836</v>
      </c>
      <c r="D14" s="64">
        <f>$C14*J$6/1000000000</f>
        <v>5.836E-3</v>
      </c>
      <c r="E14" s="64">
        <f>$C14*K$6/1000000000</f>
        <v>4.9605999999999999E-3</v>
      </c>
      <c r="F14" s="64">
        <f>$C14*L$6/1000000000</f>
        <v>3.5016000000000001E-3</v>
      </c>
      <c r="G14" s="65">
        <f>F14*$L$8/100</f>
        <v>3.5015999999999997E-4</v>
      </c>
    </row>
    <row r="15" spans="1:13" x14ac:dyDescent="0.35">
      <c r="B15">
        <v>2013</v>
      </c>
      <c r="C15" s="62">
        <v>6619</v>
      </c>
      <c r="D15" s="64">
        <f>$C15*J$6/1000000000</f>
        <v>6.6189999999999999E-3</v>
      </c>
      <c r="E15" s="64">
        <f>$C15*K$6/1000000000</f>
        <v>5.6261499999999999E-3</v>
      </c>
      <c r="F15" s="64">
        <f>$C15*L$6/1000000000</f>
        <v>3.9713999999999999E-3</v>
      </c>
      <c r="G15" s="65">
        <f>F15*$L$8/100</f>
        <v>3.9713999999999998E-4</v>
      </c>
    </row>
    <row r="16" spans="1:13" x14ac:dyDescent="0.35">
      <c r="B16">
        <v>2014</v>
      </c>
      <c r="C16" s="62">
        <v>6528</v>
      </c>
      <c r="D16" s="64">
        <f>$C16*J$6/1000000000</f>
        <v>6.5279999999999999E-3</v>
      </c>
      <c r="E16" s="64">
        <f>$C16*K$6/1000000000</f>
        <v>5.5488000000000004E-3</v>
      </c>
      <c r="F16" s="64">
        <f>$C16*L$6/1000000000</f>
        <v>3.9167999999999998E-3</v>
      </c>
      <c r="G16" s="65">
        <f>F16*$L$8/100</f>
        <v>3.9167999999999994E-4</v>
      </c>
    </row>
    <row r="17" spans="2:7" x14ac:dyDescent="0.35">
      <c r="B17">
        <v>2015</v>
      </c>
      <c r="C17" s="62">
        <v>5576</v>
      </c>
      <c r="D17" s="64">
        <f>$C17*J$6/1000000000</f>
        <v>5.5760000000000002E-3</v>
      </c>
      <c r="E17" s="64">
        <f>$C17*K$6/1000000000</f>
        <v>4.7396000000000001E-3</v>
      </c>
      <c r="F17" s="64">
        <f>$C17*L$6/1000000000</f>
        <v>3.3455999999999998E-3</v>
      </c>
      <c r="G17" s="65">
        <f>F17*$L$8/100</f>
        <v>3.3456000000000002E-4</v>
      </c>
    </row>
    <row r="18" spans="2:7" x14ac:dyDescent="0.35">
      <c r="B18">
        <v>2016</v>
      </c>
      <c r="C18" s="62">
        <v>6526</v>
      </c>
      <c r="D18" s="64">
        <f>$C18*J$6/1000000000</f>
        <v>6.5259999999999997E-3</v>
      </c>
      <c r="E18" s="64">
        <f>$C18*K$6/1000000000</f>
        <v>5.5471000000000001E-3</v>
      </c>
      <c r="F18" s="64">
        <f>$C18*L$6/1000000000</f>
        <v>3.9156E-3</v>
      </c>
      <c r="G18" s="65">
        <f>F18*$L$8/100</f>
        <v>3.9155999999999994E-4</v>
      </c>
    </row>
  </sheetData>
  <mergeCells count="2">
    <mergeCell ref="A1:H1"/>
    <mergeCell ref="A2:H2"/>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P63"/>
  <sheetViews>
    <sheetView topLeftCell="A13" zoomScale="70" zoomScaleNormal="70" workbookViewId="0">
      <selection activeCell="C16" sqref="C16:M16"/>
    </sheetView>
  </sheetViews>
  <sheetFormatPr baseColWidth="10" defaultColWidth="11.54296875" defaultRowHeight="14.5" x14ac:dyDescent="0.35"/>
  <cols>
    <col min="1" max="1" width="12.7265625" style="23" customWidth="1"/>
    <col min="2" max="2" width="29.1796875" customWidth="1"/>
    <col min="3" max="3" width="15.7265625" style="2" customWidth="1"/>
    <col min="4" max="7" width="15.7265625" style="10" customWidth="1"/>
    <col min="8" max="13" width="15.7265625" customWidth="1"/>
  </cols>
  <sheetData>
    <row r="1" spans="2:15" ht="21" x14ac:dyDescent="0.35">
      <c r="B1" s="1" t="s">
        <v>17</v>
      </c>
      <c r="C1" s="40"/>
      <c r="D1" s="40"/>
      <c r="E1" s="40"/>
      <c r="F1" s="40"/>
      <c r="G1" s="40"/>
      <c r="H1" s="41"/>
      <c r="I1" s="41"/>
      <c r="J1" s="41"/>
      <c r="K1" s="41"/>
      <c r="L1" s="41"/>
      <c r="M1" s="41"/>
      <c r="N1" s="41"/>
      <c r="O1" s="41"/>
    </row>
    <row r="2" spans="2:15" x14ac:dyDescent="0.35">
      <c r="C2" s="10"/>
    </row>
    <row r="3" spans="2:15" ht="15" thickBot="1" x14ac:dyDescent="0.4">
      <c r="C3" s="10"/>
    </row>
    <row r="4" spans="2:15" ht="24.75" customHeight="1" x14ac:dyDescent="0.35">
      <c r="B4" s="47" t="s">
        <v>8</v>
      </c>
      <c r="C4" s="42" t="s">
        <v>21</v>
      </c>
      <c r="D4" s="67"/>
      <c r="E4" s="67"/>
      <c r="F4" s="67"/>
      <c r="G4" s="67"/>
      <c r="H4" s="26"/>
      <c r="I4" s="26"/>
      <c r="J4" s="26"/>
      <c r="K4" s="26"/>
      <c r="L4" s="26"/>
      <c r="M4" s="27"/>
    </row>
    <row r="5" spans="2:15" x14ac:dyDescent="0.35">
      <c r="B5" s="48" t="s">
        <v>9</v>
      </c>
      <c r="C5" s="43" t="s">
        <v>42</v>
      </c>
      <c r="D5" s="68"/>
      <c r="E5" s="68"/>
      <c r="F5" s="68"/>
      <c r="G5" s="68"/>
      <c r="H5" s="28"/>
      <c r="I5" s="28"/>
      <c r="J5" s="28"/>
      <c r="K5" s="28"/>
      <c r="L5" s="28"/>
      <c r="M5" s="29"/>
    </row>
    <row r="6" spans="2:15" x14ac:dyDescent="0.35">
      <c r="B6" s="48" t="s">
        <v>0</v>
      </c>
      <c r="C6" s="43" t="s">
        <v>69</v>
      </c>
      <c r="D6" s="68"/>
      <c r="E6" s="68"/>
      <c r="F6" s="68"/>
      <c r="G6" s="68"/>
      <c r="H6" s="28"/>
      <c r="I6" s="28"/>
      <c r="J6" s="28"/>
      <c r="K6" s="28"/>
      <c r="L6" s="28"/>
      <c r="M6" s="29"/>
    </row>
    <row r="7" spans="2:15" x14ac:dyDescent="0.35">
      <c r="B7" s="48" t="s">
        <v>15</v>
      </c>
      <c r="C7" s="44" t="s">
        <v>23</v>
      </c>
      <c r="D7" s="69"/>
      <c r="E7" s="69"/>
      <c r="F7" s="69"/>
      <c r="G7" s="69"/>
      <c r="H7" s="28"/>
      <c r="I7" s="28"/>
      <c r="J7" s="28"/>
      <c r="K7" s="28"/>
      <c r="L7" s="28"/>
      <c r="M7" s="29"/>
    </row>
    <row r="8" spans="2:15" ht="24.75" customHeight="1" x14ac:dyDescent="0.35">
      <c r="B8" s="48" t="s">
        <v>16</v>
      </c>
      <c r="C8" s="45">
        <v>43270</v>
      </c>
      <c r="D8" s="45"/>
      <c r="E8" s="45"/>
      <c r="F8" s="45"/>
      <c r="G8" s="45"/>
      <c r="H8" s="39"/>
      <c r="I8" s="10"/>
      <c r="J8" s="10"/>
      <c r="K8" s="10"/>
      <c r="L8" s="28"/>
      <c r="M8" s="29"/>
    </row>
    <row r="9" spans="2:15" ht="24.75" customHeight="1" x14ac:dyDescent="0.35">
      <c r="B9" s="48" t="s">
        <v>1</v>
      </c>
      <c r="C9" s="46" t="s">
        <v>24</v>
      </c>
      <c r="D9" s="70"/>
      <c r="E9" s="70"/>
      <c r="F9" s="70"/>
      <c r="G9" s="70"/>
      <c r="H9" s="28"/>
      <c r="I9" s="28"/>
      <c r="J9" s="28"/>
      <c r="K9" s="28"/>
      <c r="L9" s="28"/>
      <c r="M9" s="29"/>
    </row>
    <row r="10" spans="2:15" ht="83.25" customHeight="1" x14ac:dyDescent="0.35">
      <c r="B10" s="48" t="s">
        <v>2</v>
      </c>
      <c r="C10" s="78" t="s">
        <v>67</v>
      </c>
      <c r="D10" s="79"/>
      <c r="E10" s="79"/>
      <c r="F10" s="79"/>
      <c r="G10" s="79"/>
      <c r="H10" s="79"/>
      <c r="I10" s="79"/>
      <c r="J10" s="79"/>
      <c r="K10" s="79"/>
      <c r="L10" s="79"/>
      <c r="M10" s="80"/>
    </row>
    <row r="11" spans="2:15" ht="35.25" customHeight="1" x14ac:dyDescent="0.35">
      <c r="B11" s="48" t="s">
        <v>3</v>
      </c>
      <c r="C11" s="78" t="s">
        <v>76</v>
      </c>
      <c r="D11" s="79"/>
      <c r="E11" s="79"/>
      <c r="F11" s="79"/>
      <c r="G11" s="79"/>
      <c r="H11" s="79"/>
      <c r="I11" s="79"/>
      <c r="J11" s="79"/>
      <c r="K11" s="79"/>
      <c r="L11" s="79"/>
      <c r="M11" s="80"/>
    </row>
    <row r="12" spans="2:15" ht="44.25" customHeight="1" thickBot="1" x14ac:dyDescent="0.4">
      <c r="B12" s="49" t="s">
        <v>4</v>
      </c>
      <c r="C12" s="84" t="s">
        <v>77</v>
      </c>
      <c r="D12" s="85"/>
      <c r="E12" s="85"/>
      <c r="F12" s="85"/>
      <c r="G12" s="85"/>
      <c r="H12" s="85"/>
      <c r="I12" s="85"/>
      <c r="J12" s="85"/>
      <c r="K12" s="85"/>
      <c r="L12" s="85"/>
      <c r="M12" s="86"/>
    </row>
    <row r="13" spans="2:15" ht="15.75" customHeight="1" thickBot="1" x14ac:dyDescent="0.4">
      <c r="B13" s="10"/>
      <c r="C13" s="10"/>
    </row>
    <row r="14" spans="2:15" ht="15.75" customHeight="1" thickBot="1" x14ac:dyDescent="0.4">
      <c r="B14" s="31" t="s">
        <v>18</v>
      </c>
      <c r="C14" s="87" t="s">
        <v>51</v>
      </c>
      <c r="D14" s="87"/>
      <c r="E14" s="87"/>
      <c r="F14" s="87"/>
      <c r="G14" s="87"/>
      <c r="H14" s="87"/>
      <c r="I14" s="87"/>
      <c r="J14" s="87"/>
      <c r="K14" s="87"/>
      <c r="L14" s="87"/>
      <c r="M14" s="88"/>
    </row>
    <row r="15" spans="2:15" ht="15" thickBot="1" x14ac:dyDescent="0.4">
      <c r="B15" s="14" t="s">
        <v>5</v>
      </c>
      <c r="C15" s="15" t="s">
        <v>43</v>
      </c>
      <c r="D15" s="15" t="s">
        <v>44</v>
      </c>
      <c r="E15" s="15" t="s">
        <v>45</v>
      </c>
      <c r="F15" s="15" t="s">
        <v>46</v>
      </c>
      <c r="G15" s="15" t="s">
        <v>47</v>
      </c>
      <c r="H15" s="15" t="s">
        <v>48</v>
      </c>
      <c r="I15" s="16" t="s">
        <v>34</v>
      </c>
      <c r="J15" s="72" t="s">
        <v>33</v>
      </c>
      <c r="K15" s="72" t="s">
        <v>32</v>
      </c>
      <c r="L15" s="15" t="s">
        <v>49</v>
      </c>
      <c r="M15" s="16" t="s">
        <v>50</v>
      </c>
    </row>
    <row r="16" spans="2:15" ht="15" thickBot="1" x14ac:dyDescent="0.4">
      <c r="B16" s="59">
        <v>2016</v>
      </c>
      <c r="C16" s="66" t="s">
        <v>81</v>
      </c>
      <c r="D16" s="66" t="s">
        <v>81</v>
      </c>
      <c r="E16" s="66" t="s">
        <v>81</v>
      </c>
      <c r="F16" s="66" t="s">
        <v>81</v>
      </c>
      <c r="G16" s="66" t="s">
        <v>81</v>
      </c>
      <c r="H16" s="66" t="s">
        <v>81</v>
      </c>
      <c r="I16" s="66" t="s">
        <v>81</v>
      </c>
      <c r="J16" s="66" t="s">
        <v>81</v>
      </c>
      <c r="K16" s="66" t="s">
        <v>81</v>
      </c>
      <c r="L16" s="66" t="s">
        <v>81</v>
      </c>
      <c r="M16" s="66" t="s">
        <v>81</v>
      </c>
    </row>
    <row r="17" spans="1:13" ht="15" thickBot="1" x14ac:dyDescent="0.4">
      <c r="B17" s="59">
        <v>2015</v>
      </c>
      <c r="C17" s="66"/>
      <c r="D17" s="66"/>
      <c r="E17" s="66"/>
      <c r="F17" s="66"/>
      <c r="G17" s="66"/>
      <c r="H17" s="66"/>
      <c r="I17" s="66"/>
      <c r="J17" s="66"/>
      <c r="K17" s="66"/>
      <c r="L17" s="76"/>
      <c r="M17" s="66"/>
    </row>
    <row r="18" spans="1:13" ht="15" thickBot="1" x14ac:dyDescent="0.4">
      <c r="B18" s="59">
        <v>2014</v>
      </c>
      <c r="C18" s="66"/>
      <c r="D18" s="66"/>
      <c r="E18" s="66"/>
      <c r="F18" s="66"/>
      <c r="G18" s="66"/>
      <c r="H18" s="66"/>
      <c r="I18" s="66"/>
      <c r="J18" s="66"/>
      <c r="K18" s="66"/>
      <c r="L18" s="76"/>
      <c r="M18" s="66"/>
    </row>
    <row r="19" spans="1:13" ht="15" thickBot="1" x14ac:dyDescent="0.4">
      <c r="B19" s="59">
        <v>2013</v>
      </c>
      <c r="C19" s="66"/>
      <c r="D19" s="66"/>
      <c r="E19" s="66"/>
      <c r="F19" s="66"/>
      <c r="G19" s="66"/>
      <c r="H19" s="66"/>
      <c r="I19" s="66"/>
      <c r="J19" s="66"/>
      <c r="K19" s="66"/>
      <c r="L19" s="76"/>
      <c r="M19" s="66"/>
    </row>
    <row r="20" spans="1:13" ht="15" thickBot="1" x14ac:dyDescent="0.4">
      <c r="B20" s="59">
        <v>2012</v>
      </c>
      <c r="C20" s="66"/>
      <c r="D20" s="66"/>
      <c r="E20" s="66"/>
      <c r="F20" s="66"/>
      <c r="G20" s="66"/>
      <c r="H20" s="66"/>
      <c r="I20" s="66"/>
      <c r="J20" s="66"/>
      <c r="K20" s="66"/>
      <c r="L20" s="76"/>
      <c r="M20" s="66"/>
    </row>
    <row r="21" spans="1:13" ht="15" thickBot="1" x14ac:dyDescent="0.4">
      <c r="B21" s="59">
        <v>2011</v>
      </c>
      <c r="C21" s="66"/>
      <c r="D21" s="66"/>
      <c r="E21" s="66"/>
      <c r="F21" s="66"/>
      <c r="G21" s="66"/>
      <c r="H21" s="66"/>
      <c r="I21" s="66"/>
      <c r="J21" s="66"/>
      <c r="K21" s="66"/>
      <c r="L21" s="76"/>
      <c r="M21" s="66"/>
    </row>
    <row r="22" spans="1:13" ht="15" thickBot="1" x14ac:dyDescent="0.4">
      <c r="B22" s="59">
        <v>2010</v>
      </c>
      <c r="C22" s="66"/>
      <c r="D22" s="66"/>
      <c r="E22" s="66"/>
      <c r="F22" s="66"/>
      <c r="G22" s="66"/>
      <c r="H22" s="66"/>
      <c r="I22" s="66"/>
      <c r="J22" s="66"/>
      <c r="K22" s="66"/>
      <c r="L22" s="76"/>
      <c r="M22" s="66"/>
    </row>
    <row r="23" spans="1:13" ht="15" thickBot="1" x14ac:dyDescent="0.4">
      <c r="B23" s="59">
        <v>2009</v>
      </c>
      <c r="C23" s="66"/>
      <c r="D23" s="66"/>
      <c r="E23" s="66"/>
      <c r="F23" s="66"/>
      <c r="G23" s="66"/>
      <c r="H23" s="66"/>
      <c r="I23" s="66"/>
      <c r="J23" s="66"/>
      <c r="K23" s="66"/>
      <c r="L23" s="76"/>
      <c r="M23" s="66"/>
    </row>
    <row r="24" spans="1:13" ht="15" thickBot="1" x14ac:dyDescent="0.4">
      <c r="B24" s="59">
        <v>2008</v>
      </c>
      <c r="C24" s="66"/>
      <c r="D24" s="66"/>
      <c r="E24" s="66"/>
      <c r="F24" s="66"/>
      <c r="G24" s="66"/>
      <c r="H24" s="66"/>
      <c r="I24" s="66"/>
      <c r="J24" s="66"/>
      <c r="K24" s="66"/>
      <c r="L24" s="76"/>
      <c r="M24" s="66"/>
    </row>
    <row r="25" spans="1:13" ht="15" thickBot="1" x14ac:dyDescent="0.4">
      <c r="B25" s="59">
        <v>2007</v>
      </c>
      <c r="C25" s="66"/>
      <c r="D25" s="66"/>
      <c r="E25" s="66"/>
      <c r="F25" s="66"/>
      <c r="G25" s="66"/>
      <c r="H25" s="66"/>
      <c r="I25" s="66"/>
      <c r="J25" s="66"/>
      <c r="K25" s="66"/>
      <c r="L25" s="76"/>
      <c r="M25" s="66"/>
    </row>
    <row r="26" spans="1:13" ht="15" thickBot="1" x14ac:dyDescent="0.4">
      <c r="B26" s="59">
        <v>2006</v>
      </c>
      <c r="C26" s="66"/>
      <c r="D26" s="66"/>
      <c r="E26" s="66"/>
      <c r="F26" s="66"/>
      <c r="G26" s="66"/>
      <c r="H26" s="66"/>
      <c r="I26" s="66"/>
      <c r="J26" s="66"/>
      <c r="K26" s="66"/>
      <c r="L26" s="76"/>
      <c r="M26" s="66"/>
    </row>
    <row r="27" spans="1:13" ht="15" thickBot="1" x14ac:dyDescent="0.4">
      <c r="B27" s="59">
        <v>2005</v>
      </c>
      <c r="C27" s="66"/>
      <c r="D27" s="66"/>
      <c r="E27" s="66"/>
      <c r="F27" s="66"/>
      <c r="G27" s="66"/>
      <c r="H27" s="66"/>
      <c r="I27" s="66"/>
      <c r="J27" s="66"/>
      <c r="K27" s="66"/>
      <c r="L27" s="76"/>
      <c r="M27" s="66"/>
    </row>
    <row r="28" spans="1:13" ht="15" thickBot="1" x14ac:dyDescent="0.4">
      <c r="B28" s="59">
        <v>2004</v>
      </c>
      <c r="C28" s="66"/>
      <c r="D28" s="66"/>
      <c r="E28" s="66"/>
      <c r="F28" s="66"/>
      <c r="G28" s="66"/>
      <c r="H28" s="66"/>
      <c r="I28" s="66"/>
      <c r="J28" s="66"/>
      <c r="K28" s="66"/>
      <c r="L28" s="76"/>
      <c r="M28" s="66"/>
    </row>
    <row r="29" spans="1:13" ht="15" thickBot="1" x14ac:dyDescent="0.4">
      <c r="B29" s="59">
        <v>2003</v>
      </c>
      <c r="C29" s="66"/>
      <c r="D29" s="66"/>
      <c r="E29" s="66"/>
      <c r="F29" s="66"/>
      <c r="G29" s="66"/>
      <c r="H29" s="66"/>
      <c r="I29" s="66"/>
      <c r="J29" s="66"/>
      <c r="K29" s="66"/>
      <c r="L29" s="76"/>
      <c r="M29" s="66"/>
    </row>
    <row r="30" spans="1:13" ht="15" thickBot="1" x14ac:dyDescent="0.4">
      <c r="A30" s="24"/>
      <c r="B30" s="33"/>
      <c r="C30" s="51"/>
      <c r="D30" s="51"/>
      <c r="E30" s="51"/>
      <c r="F30" s="51"/>
      <c r="G30" s="51"/>
      <c r="H30" s="51"/>
      <c r="I30" s="54"/>
      <c r="J30" s="54"/>
      <c r="K30" s="54"/>
      <c r="L30" s="54"/>
      <c r="M30" s="35"/>
    </row>
    <row r="31" spans="1:13" ht="15" thickBot="1" x14ac:dyDescent="0.4">
      <c r="B31" s="52" t="s">
        <v>11</v>
      </c>
      <c r="C31" s="53"/>
      <c r="D31" s="71"/>
      <c r="E31" s="71"/>
      <c r="F31" s="71"/>
      <c r="G31" s="71"/>
      <c r="H31" s="6" t="s">
        <v>26</v>
      </c>
      <c r="I31" s="51"/>
      <c r="J31" s="51"/>
      <c r="K31" s="51"/>
      <c r="L31" s="51"/>
      <c r="M31" s="36"/>
    </row>
    <row r="32" spans="1:13" ht="15.75" customHeight="1" thickBot="1" x14ac:dyDescent="0.4">
      <c r="A32" s="24"/>
      <c r="B32" s="33"/>
      <c r="C32" s="51"/>
      <c r="D32" s="51"/>
      <c r="E32" s="51"/>
      <c r="F32" s="51"/>
      <c r="G32" s="51"/>
      <c r="H32" s="51"/>
      <c r="I32" s="50"/>
      <c r="J32" s="50"/>
      <c r="K32" s="50"/>
      <c r="L32" s="50"/>
      <c r="M32" s="37"/>
    </row>
    <row r="33" spans="1:16" ht="15.75" customHeight="1" thickBot="1" x14ac:dyDescent="0.4">
      <c r="A33" s="25"/>
      <c r="B33" s="34"/>
      <c r="C33" s="81" t="s">
        <v>104</v>
      </c>
      <c r="D33" s="82"/>
      <c r="E33" s="82"/>
      <c r="F33" s="82"/>
      <c r="G33" s="82"/>
      <c r="H33" s="82"/>
      <c r="I33" s="82"/>
      <c r="J33" s="82"/>
      <c r="K33" s="82"/>
      <c r="L33" s="82"/>
      <c r="M33" s="83"/>
    </row>
    <row r="34" spans="1:16" ht="15" thickBot="1" x14ac:dyDescent="0.4">
      <c r="A34" s="25"/>
      <c r="B34" s="14" t="s">
        <v>5</v>
      </c>
      <c r="C34" s="15" t="s">
        <v>43</v>
      </c>
      <c r="D34" s="15" t="s">
        <v>44</v>
      </c>
      <c r="E34" s="15" t="s">
        <v>45</v>
      </c>
      <c r="F34" s="15" t="s">
        <v>46</v>
      </c>
      <c r="G34" s="15" t="s">
        <v>47</v>
      </c>
      <c r="H34" s="15" t="s">
        <v>48</v>
      </c>
      <c r="I34" s="16" t="s">
        <v>34</v>
      </c>
      <c r="J34" s="72" t="s">
        <v>33</v>
      </c>
      <c r="K34" s="72" t="s">
        <v>32</v>
      </c>
      <c r="L34" s="15" t="s">
        <v>49</v>
      </c>
      <c r="M34" s="16" t="s">
        <v>50</v>
      </c>
    </row>
    <row r="35" spans="1:16" ht="15" thickBot="1" x14ac:dyDescent="0.4">
      <c r="A35" s="30"/>
      <c r="B35" s="32">
        <v>2016</v>
      </c>
      <c r="C35" s="57"/>
      <c r="D35" s="57"/>
      <c r="E35" s="57"/>
      <c r="F35" s="57"/>
      <c r="G35" s="57"/>
      <c r="H35" s="57"/>
      <c r="I35" s="57"/>
      <c r="J35" s="57"/>
      <c r="K35" s="57"/>
      <c r="L35" s="57"/>
      <c r="M35" s="57"/>
      <c r="P35" s="58"/>
    </row>
    <row r="36" spans="1:16" ht="15" thickBot="1" x14ac:dyDescent="0.4">
      <c r="A36" s="30"/>
      <c r="B36" s="32">
        <v>2010</v>
      </c>
      <c r="C36" s="56"/>
      <c r="D36" s="56"/>
      <c r="E36" s="56"/>
      <c r="F36" s="56"/>
      <c r="G36" s="56"/>
      <c r="H36" s="56"/>
      <c r="I36" s="56"/>
      <c r="J36" s="56"/>
      <c r="K36" s="56"/>
      <c r="L36" s="57"/>
      <c r="M36" s="57"/>
    </row>
    <row r="37" spans="1:16" ht="15" thickBot="1" x14ac:dyDescent="0.4">
      <c r="A37" s="30"/>
      <c r="B37" s="32">
        <v>2005</v>
      </c>
      <c r="C37" s="57"/>
      <c r="D37" s="57"/>
      <c r="E37" s="57"/>
      <c r="F37" s="57"/>
      <c r="G37" s="57"/>
      <c r="H37" s="57"/>
      <c r="I37" s="57"/>
      <c r="J37" s="57"/>
      <c r="K37" s="57"/>
      <c r="L37" s="57"/>
      <c r="M37" s="57"/>
    </row>
    <row r="38" spans="1:16" ht="15" thickBot="1" x14ac:dyDescent="0.4">
      <c r="A38" s="24"/>
      <c r="B38" s="33"/>
      <c r="C38" s="51"/>
      <c r="D38" s="51"/>
      <c r="E38" s="51"/>
      <c r="F38" s="51"/>
      <c r="G38" s="51"/>
      <c r="H38" s="12"/>
      <c r="I38" s="3"/>
      <c r="J38" s="73"/>
      <c r="K38" s="73"/>
      <c r="L38" s="22"/>
      <c r="M38" s="35"/>
    </row>
    <row r="39" spans="1:16" ht="15" thickBot="1" x14ac:dyDescent="0.4">
      <c r="B39" s="52" t="s">
        <v>10</v>
      </c>
      <c r="C39" s="53"/>
      <c r="D39" s="71"/>
      <c r="E39" s="71"/>
      <c r="F39" s="71"/>
      <c r="G39" s="71"/>
      <c r="H39" s="6" t="s">
        <v>87</v>
      </c>
      <c r="I39" s="17"/>
      <c r="J39" s="74"/>
      <c r="K39" s="74"/>
      <c r="L39" s="4"/>
      <c r="M39" s="36"/>
    </row>
    <row r="40" spans="1:16" ht="15.75" customHeight="1" thickBot="1" x14ac:dyDescent="0.4">
      <c r="A40" s="24"/>
      <c r="B40" s="33"/>
      <c r="C40" s="51"/>
      <c r="D40" s="51"/>
      <c r="E40" s="51"/>
      <c r="F40" s="51"/>
      <c r="G40" s="51"/>
      <c r="H40" s="12"/>
      <c r="I40" s="18"/>
      <c r="J40" s="75"/>
      <c r="K40" s="75"/>
      <c r="L40" s="7"/>
      <c r="M40" s="37"/>
    </row>
    <row r="41" spans="1:16" ht="15.75" customHeight="1" thickBot="1" x14ac:dyDescent="0.4">
      <c r="A41" s="25"/>
      <c r="B41" s="34"/>
      <c r="C41" s="81" t="s">
        <v>103</v>
      </c>
      <c r="D41" s="82"/>
      <c r="E41" s="82"/>
      <c r="F41" s="82"/>
      <c r="G41" s="82"/>
      <c r="H41" s="82"/>
      <c r="I41" s="82"/>
      <c r="J41" s="82"/>
      <c r="K41" s="82"/>
      <c r="L41" s="82"/>
      <c r="M41" s="83"/>
    </row>
    <row r="42" spans="1:16" ht="15" thickBot="1" x14ac:dyDescent="0.4">
      <c r="A42" s="25"/>
      <c r="B42" s="14" t="s">
        <v>5</v>
      </c>
      <c r="C42" s="15" t="s">
        <v>43</v>
      </c>
      <c r="D42" s="15" t="s">
        <v>44</v>
      </c>
      <c r="E42" s="15" t="s">
        <v>45</v>
      </c>
      <c r="F42" s="15" t="s">
        <v>46</v>
      </c>
      <c r="G42" s="15" t="s">
        <v>47</v>
      </c>
      <c r="H42" s="15" t="s">
        <v>48</v>
      </c>
      <c r="I42" s="16" t="s">
        <v>34</v>
      </c>
      <c r="J42" s="72" t="s">
        <v>33</v>
      </c>
      <c r="K42" s="72" t="s">
        <v>32</v>
      </c>
      <c r="L42" s="15" t="s">
        <v>49</v>
      </c>
      <c r="M42" s="16" t="s">
        <v>50</v>
      </c>
    </row>
    <row r="43" spans="1:16" ht="15" thickBot="1" x14ac:dyDescent="0.4">
      <c r="A43" s="30"/>
      <c r="B43" s="32">
        <v>2016</v>
      </c>
      <c r="C43" s="77">
        <v>1.065285E-2</v>
      </c>
      <c r="D43" s="77">
        <v>1.5782000000000001E-3</v>
      </c>
      <c r="E43" s="77">
        <v>3.1564000000000001E-4</v>
      </c>
      <c r="F43" s="77">
        <v>3.1564000000000001E-4</v>
      </c>
      <c r="G43" s="77">
        <v>2.3672999999999999E-4</v>
      </c>
      <c r="H43" s="77">
        <v>3.9454999999999997E-2</v>
      </c>
      <c r="I43" s="77">
        <v>1.18365E-4</v>
      </c>
      <c r="J43" s="77">
        <v>1.02583E-4</v>
      </c>
      <c r="K43" s="77">
        <v>9.4691999999999994E-5</v>
      </c>
      <c r="L43" s="77">
        <v>1.5781999999999999E-5</v>
      </c>
      <c r="M43" s="77">
        <v>3.9454999999999997E-2</v>
      </c>
    </row>
    <row r="44" spans="1:16" ht="15" thickBot="1" x14ac:dyDescent="0.4">
      <c r="B44" s="59">
        <v>2015</v>
      </c>
      <c r="C44" s="76">
        <v>1.528065E-2</v>
      </c>
      <c r="D44" s="76">
        <v>2.2638000000000003E-3</v>
      </c>
      <c r="E44" s="76">
        <v>4.5275999999999997E-4</v>
      </c>
      <c r="F44" s="76">
        <v>4.5275999999999997E-4</v>
      </c>
      <c r="G44" s="76">
        <v>3.3956999999999998E-4</v>
      </c>
      <c r="H44" s="76">
        <v>5.6594999999999999E-2</v>
      </c>
      <c r="I44" s="76">
        <v>1.6978499999999999E-4</v>
      </c>
      <c r="J44" s="76">
        <v>1.4714700000000001E-4</v>
      </c>
      <c r="K44" s="76">
        <v>1.35828E-4</v>
      </c>
      <c r="L44" s="76">
        <v>2.2637999999999999E-5</v>
      </c>
      <c r="M44" s="76">
        <v>5.6594999999999999E-2</v>
      </c>
    </row>
    <row r="45" spans="1:16" ht="15" thickBot="1" x14ac:dyDescent="0.4">
      <c r="B45" s="59">
        <v>2014</v>
      </c>
      <c r="C45" s="76">
        <v>1.985715E-2</v>
      </c>
      <c r="D45" s="76">
        <v>2.9418000000000001E-3</v>
      </c>
      <c r="E45" s="76">
        <v>5.8836000000000001E-4</v>
      </c>
      <c r="F45" s="76">
        <v>5.8836000000000001E-4</v>
      </c>
      <c r="G45" s="76">
        <v>4.4127000000000001E-4</v>
      </c>
      <c r="H45" s="76">
        <v>7.3544999999999999E-2</v>
      </c>
      <c r="I45" s="76">
        <v>2.20635E-4</v>
      </c>
      <c r="J45" s="76">
        <v>1.9121700000000001E-4</v>
      </c>
      <c r="K45" s="76">
        <v>1.76508E-4</v>
      </c>
      <c r="L45" s="76">
        <v>2.9417999999999999E-5</v>
      </c>
      <c r="M45" s="76">
        <v>7.3544999999999999E-2</v>
      </c>
    </row>
    <row r="46" spans="1:16" ht="15" thickBot="1" x14ac:dyDescent="0.4">
      <c r="B46" s="59">
        <v>2013</v>
      </c>
      <c r="C46" s="76">
        <v>2.15325E-2</v>
      </c>
      <c r="D46" s="76">
        <v>3.1900000000000001E-3</v>
      </c>
      <c r="E46" s="76">
        <v>6.38E-4</v>
      </c>
      <c r="F46" s="76">
        <v>6.38E-4</v>
      </c>
      <c r="G46" s="76">
        <v>4.7849999999999998E-4</v>
      </c>
      <c r="H46" s="76">
        <v>7.9750000000000001E-2</v>
      </c>
      <c r="I46" s="76">
        <v>2.3924999999999999E-4</v>
      </c>
      <c r="J46" s="76">
        <v>2.0735E-4</v>
      </c>
      <c r="K46" s="76">
        <v>1.9139999999999999E-4</v>
      </c>
      <c r="L46" s="76">
        <v>3.1900000000000003E-5</v>
      </c>
      <c r="M46" s="76">
        <v>7.9750000000000001E-2</v>
      </c>
    </row>
    <row r="47" spans="1:16" ht="15" thickBot="1" x14ac:dyDescent="0.4">
      <c r="B47" s="59">
        <v>2012</v>
      </c>
      <c r="C47" s="76">
        <v>2.189025E-2</v>
      </c>
      <c r="D47" s="76">
        <v>3.2429999999999998E-3</v>
      </c>
      <c r="E47" s="76">
        <v>6.4860000000000004E-4</v>
      </c>
      <c r="F47" s="76">
        <v>6.4860000000000004E-4</v>
      </c>
      <c r="G47" s="76">
        <v>4.8644999999999998E-4</v>
      </c>
      <c r="H47" s="76">
        <v>8.1074999999999994E-2</v>
      </c>
      <c r="I47" s="76">
        <v>2.4322499999999999E-4</v>
      </c>
      <c r="J47" s="76">
        <v>2.10795E-4</v>
      </c>
      <c r="K47" s="76">
        <v>1.9458E-4</v>
      </c>
      <c r="L47" s="76">
        <v>3.243E-5</v>
      </c>
      <c r="M47" s="76">
        <v>8.1074999999999994E-2</v>
      </c>
    </row>
    <row r="48" spans="1:16" ht="15" thickBot="1" x14ac:dyDescent="0.4">
      <c r="B48" s="59">
        <v>2011</v>
      </c>
      <c r="C48" s="76">
        <v>2.1043800000000001E-2</v>
      </c>
      <c r="D48" s="76">
        <v>3.1176000000000003E-3</v>
      </c>
      <c r="E48" s="76">
        <v>6.2352000000000002E-4</v>
      </c>
      <c r="F48" s="76">
        <v>6.2352000000000002E-4</v>
      </c>
      <c r="G48" s="76">
        <v>4.6763999999999996E-4</v>
      </c>
      <c r="H48" s="76">
        <v>7.7939999999999995E-2</v>
      </c>
      <c r="I48" s="76">
        <v>2.3382000000000001E-4</v>
      </c>
      <c r="J48" s="76">
        <v>2.0264400000000001E-4</v>
      </c>
      <c r="K48" s="76">
        <v>1.8705600000000001E-4</v>
      </c>
      <c r="L48" s="76">
        <v>3.1176000000000001E-5</v>
      </c>
      <c r="M48" s="76">
        <v>7.7939999999999995E-2</v>
      </c>
    </row>
    <row r="49" spans="1:13" ht="15" thickBot="1" x14ac:dyDescent="0.4">
      <c r="B49" s="59">
        <v>2010</v>
      </c>
      <c r="C49" s="76">
        <v>1.9387350000000001E-2</v>
      </c>
      <c r="D49" s="76">
        <v>2.8722000000000001E-3</v>
      </c>
      <c r="E49" s="76">
        <v>5.7444000000000006E-4</v>
      </c>
      <c r="F49" s="76">
        <v>5.7444000000000006E-4</v>
      </c>
      <c r="G49" s="76">
        <v>4.3082999999999999E-4</v>
      </c>
      <c r="H49" s="76">
        <v>7.1804999999999994E-2</v>
      </c>
      <c r="I49" s="76">
        <v>2.15415E-4</v>
      </c>
      <c r="J49" s="76">
        <v>1.8669300000000001E-4</v>
      </c>
      <c r="K49" s="76">
        <v>1.72332E-4</v>
      </c>
      <c r="L49" s="76">
        <v>2.8722E-5</v>
      </c>
      <c r="M49" s="76">
        <v>7.1804999999999994E-2</v>
      </c>
    </row>
    <row r="50" spans="1:13" ht="15" thickBot="1" x14ac:dyDescent="0.4">
      <c r="B50" s="59">
        <v>2009</v>
      </c>
      <c r="C50" s="76">
        <v>9.4351499999999998E-3</v>
      </c>
      <c r="D50" s="76">
        <v>1.3978000000000003E-3</v>
      </c>
      <c r="E50" s="76">
        <v>2.7955999999999999E-4</v>
      </c>
      <c r="F50" s="76">
        <v>2.7955999999999999E-4</v>
      </c>
      <c r="G50" s="76">
        <v>2.0966999999999999E-4</v>
      </c>
      <c r="H50" s="76">
        <v>3.4944999999999997E-2</v>
      </c>
      <c r="I50" s="76">
        <v>1.0483499999999999E-4</v>
      </c>
      <c r="J50" s="76">
        <v>9.0857000000000001E-5</v>
      </c>
      <c r="K50" s="76">
        <v>8.3868000000000004E-5</v>
      </c>
      <c r="L50" s="76">
        <v>1.3978000000000001E-5</v>
      </c>
      <c r="M50" s="76">
        <v>3.4944999999999997E-2</v>
      </c>
    </row>
    <row r="51" spans="1:13" ht="15" thickBot="1" x14ac:dyDescent="0.4">
      <c r="B51" s="59">
        <v>2008</v>
      </c>
      <c r="C51" s="76">
        <v>1.0080449999999999E-2</v>
      </c>
      <c r="D51" s="76">
        <v>1.4934000000000002E-3</v>
      </c>
      <c r="E51" s="76">
        <v>2.9868000000000001E-4</v>
      </c>
      <c r="F51" s="76">
        <v>2.9868000000000001E-4</v>
      </c>
      <c r="G51" s="76">
        <v>2.2400999999999999E-4</v>
      </c>
      <c r="H51" s="76">
        <v>3.7335E-2</v>
      </c>
      <c r="I51" s="76">
        <v>1.12005E-4</v>
      </c>
      <c r="J51" s="76">
        <v>9.7071000000000006E-5</v>
      </c>
      <c r="K51" s="76">
        <v>8.9604000000000005E-5</v>
      </c>
      <c r="L51" s="76">
        <v>1.4934E-5</v>
      </c>
      <c r="M51" s="76">
        <v>3.7335E-2</v>
      </c>
    </row>
    <row r="52" spans="1:13" ht="15" thickBot="1" x14ac:dyDescent="0.4">
      <c r="B52" s="59">
        <v>2007</v>
      </c>
      <c r="C52" s="76">
        <v>6.6474000000000004E-3</v>
      </c>
      <c r="D52" s="76">
        <v>9.8480000000000009E-4</v>
      </c>
      <c r="E52" s="76">
        <v>1.9696000000000001E-4</v>
      </c>
      <c r="F52" s="76">
        <v>1.9696000000000001E-4</v>
      </c>
      <c r="G52" s="76">
        <v>1.4772E-4</v>
      </c>
      <c r="H52" s="76">
        <v>2.462E-2</v>
      </c>
      <c r="I52" s="76">
        <v>7.3860000000000001E-5</v>
      </c>
      <c r="J52" s="76">
        <v>6.4011999999999996E-5</v>
      </c>
      <c r="K52" s="76">
        <v>5.9088000000000001E-5</v>
      </c>
      <c r="L52" s="76">
        <v>9.8479999999999996E-6</v>
      </c>
      <c r="M52" s="76">
        <v>2.462E-2</v>
      </c>
    </row>
    <row r="53" spans="1:13" ht="15" thickBot="1" x14ac:dyDescent="0.4">
      <c r="B53" s="59">
        <v>2006</v>
      </c>
      <c r="C53" s="76">
        <v>6.0128999999999998E-3</v>
      </c>
      <c r="D53" s="76">
        <v>8.9080000000000008E-4</v>
      </c>
      <c r="E53" s="76">
        <v>1.7815999999999999E-4</v>
      </c>
      <c r="F53" s="76">
        <v>1.7815999999999999E-4</v>
      </c>
      <c r="G53" s="76">
        <v>1.3362000000000001E-4</v>
      </c>
      <c r="H53" s="76">
        <v>2.2270000000000002E-2</v>
      </c>
      <c r="I53" s="76">
        <v>6.6810000000000006E-5</v>
      </c>
      <c r="J53" s="76">
        <v>5.7902000000000002E-5</v>
      </c>
      <c r="K53" s="76">
        <v>5.3448000000000001E-5</v>
      </c>
      <c r="L53" s="76">
        <v>8.9080000000000001E-6</v>
      </c>
      <c r="M53" s="76">
        <v>2.2270000000000002E-2</v>
      </c>
    </row>
    <row r="54" spans="1:13" ht="15" thickBot="1" x14ac:dyDescent="0.4">
      <c r="B54" s="59">
        <v>2005</v>
      </c>
      <c r="C54" s="76">
        <v>8.2485000000000006E-3</v>
      </c>
      <c r="D54" s="76">
        <v>1.222E-3</v>
      </c>
      <c r="E54" s="76">
        <v>2.4440000000000003E-4</v>
      </c>
      <c r="F54" s="76">
        <v>2.4440000000000003E-4</v>
      </c>
      <c r="G54" s="76">
        <v>1.8329999999999998E-4</v>
      </c>
      <c r="H54" s="76">
        <v>3.0550000000000001E-2</v>
      </c>
      <c r="I54" s="76">
        <v>9.1650000000000005E-5</v>
      </c>
      <c r="J54" s="76">
        <v>7.9430000000000004E-5</v>
      </c>
      <c r="K54" s="76">
        <v>7.3319999999999996E-5</v>
      </c>
      <c r="L54" s="76">
        <v>1.222E-5</v>
      </c>
      <c r="M54" s="76">
        <v>3.0550000000000001E-2</v>
      </c>
    </row>
    <row r="55" spans="1:13" ht="15" thickBot="1" x14ac:dyDescent="0.4">
      <c r="B55" s="59">
        <v>2004</v>
      </c>
      <c r="C55" s="76">
        <v>4.9153499999999998E-3</v>
      </c>
      <c r="D55" s="76">
        <v>7.2820000000000003E-4</v>
      </c>
      <c r="E55" s="76">
        <v>1.4564000000000002E-4</v>
      </c>
      <c r="F55" s="76">
        <v>1.4564000000000002E-4</v>
      </c>
      <c r="G55" s="76">
        <v>1.0923E-4</v>
      </c>
      <c r="H55" s="76">
        <v>1.8204999999999999E-2</v>
      </c>
      <c r="I55" s="76">
        <v>5.4614999999999998E-5</v>
      </c>
      <c r="J55" s="76">
        <v>4.7333000000000002E-5</v>
      </c>
      <c r="K55" s="76">
        <v>4.3692000000000001E-5</v>
      </c>
      <c r="L55" s="76">
        <v>7.2819999999999999E-6</v>
      </c>
      <c r="M55" s="76">
        <v>1.8204999999999999E-2</v>
      </c>
    </row>
    <row r="56" spans="1:13" ht="15" thickBot="1" x14ac:dyDescent="0.4">
      <c r="B56" s="59">
        <v>2003</v>
      </c>
      <c r="C56" s="76">
        <v>4.9490999999999997E-3</v>
      </c>
      <c r="D56" s="76">
        <v>7.3320000000000004E-4</v>
      </c>
      <c r="E56" s="76">
        <v>1.4664000000000002E-4</v>
      </c>
      <c r="F56" s="76">
        <v>1.4664000000000002E-4</v>
      </c>
      <c r="G56" s="76">
        <v>1.0997999999999999E-4</v>
      </c>
      <c r="H56" s="76">
        <v>1.8329999999999999E-2</v>
      </c>
      <c r="I56" s="76">
        <v>5.499E-5</v>
      </c>
      <c r="J56" s="76">
        <v>4.7657999999999997E-5</v>
      </c>
      <c r="K56" s="76">
        <v>4.3992000000000002E-5</v>
      </c>
      <c r="L56" s="76">
        <v>7.3320000000000003E-6</v>
      </c>
      <c r="M56" s="76">
        <v>1.8329999999999999E-2</v>
      </c>
    </row>
    <row r="57" spans="1:13" ht="15" thickBot="1" x14ac:dyDescent="0.4">
      <c r="A57" s="24"/>
      <c r="B57" s="33"/>
      <c r="C57" s="51"/>
      <c r="D57" s="51"/>
      <c r="E57" s="51"/>
      <c r="F57" s="51"/>
      <c r="G57" s="51"/>
      <c r="H57" s="12"/>
      <c r="I57" s="54"/>
      <c r="J57" s="54"/>
      <c r="K57" s="54"/>
      <c r="L57" s="54"/>
      <c r="M57" s="35"/>
    </row>
    <row r="58" spans="1:13" ht="15" thickBot="1" x14ac:dyDescent="0.4">
      <c r="B58" s="52" t="s">
        <v>12</v>
      </c>
      <c r="C58" s="53"/>
      <c r="D58" s="71"/>
      <c r="E58" s="71"/>
      <c r="F58" s="71"/>
      <c r="G58" s="71"/>
      <c r="H58" s="13" t="s">
        <v>20</v>
      </c>
      <c r="I58" s="51"/>
      <c r="J58" s="51"/>
      <c r="K58" s="51"/>
      <c r="L58" s="51"/>
      <c r="M58" s="36"/>
    </row>
    <row r="59" spans="1:13" ht="15" thickBot="1" x14ac:dyDescent="0.4">
      <c r="A59" s="24"/>
      <c r="B59" s="38"/>
      <c r="C59" s="50"/>
      <c r="D59" s="50"/>
      <c r="E59" s="50"/>
      <c r="F59" s="50"/>
      <c r="G59" s="50"/>
      <c r="H59" s="12"/>
      <c r="I59" s="50"/>
      <c r="J59" s="50"/>
      <c r="K59" s="50"/>
      <c r="L59" s="50"/>
      <c r="M59" s="37"/>
    </row>
    <row r="60" spans="1:13" x14ac:dyDescent="0.35">
      <c r="B60" s="10"/>
      <c r="C60" s="10"/>
      <c r="H60" s="10"/>
      <c r="I60" s="10"/>
      <c r="J60" s="10"/>
      <c r="K60" s="10"/>
      <c r="L60" s="10"/>
    </row>
    <row r="61" spans="1:13" x14ac:dyDescent="0.35">
      <c r="B61" s="10"/>
      <c r="C61" s="10"/>
      <c r="H61" s="10"/>
      <c r="I61" s="10"/>
      <c r="J61" s="10"/>
      <c r="K61" s="10"/>
      <c r="L61" s="10"/>
    </row>
    <row r="62" spans="1:13" x14ac:dyDescent="0.35">
      <c r="B62" s="10"/>
      <c r="C62" s="10"/>
      <c r="H62" s="10"/>
      <c r="I62" s="10"/>
      <c r="J62" s="10"/>
      <c r="K62" s="10"/>
      <c r="L62" s="10"/>
    </row>
    <row r="63" spans="1:13" x14ac:dyDescent="0.35">
      <c r="B63" s="10"/>
      <c r="C63" s="10"/>
      <c r="H63" s="10"/>
      <c r="I63" s="10"/>
      <c r="J63" s="10"/>
      <c r="K63" s="10"/>
      <c r="L63" s="10"/>
    </row>
  </sheetData>
  <mergeCells count="6">
    <mergeCell ref="C41:M41"/>
    <mergeCell ref="C10:M10"/>
    <mergeCell ref="C11:M11"/>
    <mergeCell ref="C12:M12"/>
    <mergeCell ref="C14:M14"/>
    <mergeCell ref="C33:M33"/>
  </mergeCells>
  <pageMargins left="0.7" right="0.7" top="0.78740157499999996" bottom="0.78740157499999996"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zoomScale="70" zoomScaleNormal="70" workbookViewId="0">
      <selection activeCell="B5" sqref="B5"/>
    </sheetView>
  </sheetViews>
  <sheetFormatPr baseColWidth="10" defaultRowHeight="14.5" x14ac:dyDescent="0.35"/>
  <cols>
    <col min="2" max="2" width="11.08984375" bestFit="1" customWidth="1"/>
    <col min="3" max="8" width="11.08984375" customWidth="1"/>
    <col min="9" max="11" width="11" bestFit="1" customWidth="1"/>
    <col min="12" max="12" width="11" customWidth="1"/>
    <col min="13" max="13" width="15.1796875" customWidth="1"/>
  </cols>
  <sheetData>
    <row r="1" spans="1:25" x14ac:dyDescent="0.35">
      <c r="A1" s="120" t="s">
        <v>90</v>
      </c>
      <c r="B1" s="120"/>
      <c r="C1" s="120"/>
      <c r="D1" s="120"/>
      <c r="E1" s="120"/>
      <c r="F1" s="120"/>
      <c r="G1" s="120"/>
      <c r="H1" s="120"/>
      <c r="I1" s="120"/>
      <c r="J1" s="120"/>
      <c r="K1" s="120"/>
      <c r="L1" s="120"/>
      <c r="M1" s="120"/>
    </row>
    <row r="2" spans="1:25" x14ac:dyDescent="0.35">
      <c r="A2" s="120" t="s">
        <v>93</v>
      </c>
      <c r="B2" s="120"/>
      <c r="C2" s="120"/>
      <c r="D2" s="120"/>
      <c r="E2" s="120"/>
      <c r="F2" s="120"/>
      <c r="G2" s="120"/>
      <c r="H2" s="120"/>
      <c r="I2" s="120"/>
      <c r="J2" s="120"/>
      <c r="K2" s="120"/>
      <c r="L2" s="120"/>
      <c r="M2" s="120"/>
    </row>
    <row r="3" spans="1:25" ht="15" thickBot="1" x14ac:dyDescent="0.4"/>
    <row r="4" spans="1:25" ht="44" thickBot="1" x14ac:dyDescent="0.4">
      <c r="B4" s="11" t="s">
        <v>120</v>
      </c>
      <c r="C4" s="11" t="s">
        <v>43</v>
      </c>
      <c r="D4" s="11" t="s">
        <v>44</v>
      </c>
      <c r="E4" s="11" t="s">
        <v>45</v>
      </c>
      <c r="F4" s="11" t="s">
        <v>46</v>
      </c>
      <c r="G4" s="11" t="s">
        <v>47</v>
      </c>
      <c r="H4" s="11" t="s">
        <v>48</v>
      </c>
      <c r="I4" t="s">
        <v>34</v>
      </c>
      <c r="J4" t="s">
        <v>33</v>
      </c>
      <c r="K4" t="s">
        <v>32</v>
      </c>
      <c r="L4" t="s">
        <v>49</v>
      </c>
      <c r="M4" t="s">
        <v>50</v>
      </c>
      <c r="P4" s="96" t="s">
        <v>68</v>
      </c>
      <c r="Q4" s="97"/>
      <c r="R4" s="97"/>
      <c r="S4" s="97"/>
      <c r="T4" s="97"/>
      <c r="U4" s="97"/>
      <c r="V4" s="97"/>
      <c r="W4" s="97"/>
      <c r="X4" s="97"/>
      <c r="Y4" s="98"/>
    </row>
    <row r="5" spans="1:25" x14ac:dyDescent="0.35">
      <c r="A5">
        <v>2003</v>
      </c>
      <c r="B5" s="125">
        <v>3666</v>
      </c>
      <c r="C5" s="126">
        <f t="shared" ref="C5:C18" si="0">$B5*P$6/1000000000</f>
        <v>4.9490999999999997E-3</v>
      </c>
      <c r="D5" s="126">
        <f t="shared" ref="D5:D18" si="1">$B5*Q$6/1000000</f>
        <v>7.3320000000000004E-4</v>
      </c>
      <c r="E5" s="126">
        <f t="shared" ref="E5:E18" si="2">$B5*R$6/1000000</f>
        <v>1.4664000000000002E-4</v>
      </c>
      <c r="F5" s="126">
        <f t="shared" ref="F5:F18" si="3">$B5*S$6/1000000</f>
        <v>1.4664000000000002E-4</v>
      </c>
      <c r="G5" s="126">
        <f t="shared" ref="G5:G18" si="4">$B5*T$6/1000000</f>
        <v>1.0997999999999999E-4</v>
      </c>
      <c r="H5" s="126">
        <f t="shared" ref="H5:H18" si="5">$B5*U$6/1000000</f>
        <v>1.8329999999999999E-2</v>
      </c>
      <c r="I5" s="127">
        <f t="shared" ref="I5:I18" si="6">$B5*V$6/1000000000</f>
        <v>5.499E-5</v>
      </c>
      <c r="J5" s="127">
        <f t="shared" ref="J5:J18" si="7">$B5*W$6/1000000000</f>
        <v>4.7657999999999997E-5</v>
      </c>
      <c r="K5" s="127">
        <f t="shared" ref="K5:K18" si="8">$B5*X$6/1000000000</f>
        <v>4.3992000000000002E-5</v>
      </c>
      <c r="L5" s="127">
        <f t="shared" ref="L5:L18" si="9">$B5*P$8/1000000000</f>
        <v>7.3320000000000003E-6</v>
      </c>
      <c r="M5" s="126">
        <f t="shared" ref="M5:M18" si="10">$B5*S$8/1000000</f>
        <v>1.8329999999999999E-2</v>
      </c>
      <c r="P5" s="105" t="s">
        <v>53</v>
      </c>
      <c r="Q5" s="99" t="s">
        <v>54</v>
      </c>
      <c r="R5" s="99" t="s">
        <v>55</v>
      </c>
      <c r="S5" s="99" t="s">
        <v>56</v>
      </c>
      <c r="T5" s="99" t="s">
        <v>57</v>
      </c>
      <c r="U5" s="99" t="s">
        <v>58</v>
      </c>
      <c r="V5" s="99" t="s">
        <v>25</v>
      </c>
      <c r="W5" s="99" t="s">
        <v>19</v>
      </c>
      <c r="X5" s="99" t="s">
        <v>7</v>
      </c>
      <c r="Y5" s="100" t="s">
        <v>35</v>
      </c>
    </row>
    <row r="6" spans="1:25" ht="15" thickBot="1" x14ac:dyDescent="0.4">
      <c r="A6">
        <v>2004</v>
      </c>
      <c r="B6" s="125">
        <v>3641</v>
      </c>
      <c r="C6" s="126">
        <f t="shared" si="0"/>
        <v>4.9153499999999998E-3</v>
      </c>
      <c r="D6" s="126">
        <f t="shared" si="1"/>
        <v>7.2820000000000003E-4</v>
      </c>
      <c r="E6" s="126">
        <f t="shared" si="2"/>
        <v>1.4564000000000002E-4</v>
      </c>
      <c r="F6" s="126">
        <f t="shared" si="3"/>
        <v>1.4564000000000002E-4</v>
      </c>
      <c r="G6" s="126">
        <f t="shared" si="4"/>
        <v>1.0923E-4</v>
      </c>
      <c r="H6" s="126">
        <f t="shared" si="5"/>
        <v>1.8204999999999999E-2</v>
      </c>
      <c r="I6" s="127">
        <f t="shared" si="6"/>
        <v>5.4614999999999998E-5</v>
      </c>
      <c r="J6" s="127">
        <f t="shared" si="7"/>
        <v>4.7333000000000002E-5</v>
      </c>
      <c r="K6" s="127">
        <f t="shared" si="8"/>
        <v>4.3692000000000001E-5</v>
      </c>
      <c r="L6" s="127">
        <f t="shared" si="9"/>
        <v>7.2819999999999999E-6</v>
      </c>
      <c r="M6" s="126">
        <f t="shared" si="10"/>
        <v>1.8204999999999999E-2</v>
      </c>
      <c r="P6" s="106">
        <v>1350</v>
      </c>
      <c r="Q6" s="101">
        <v>0.2</v>
      </c>
      <c r="R6" s="101">
        <v>0.04</v>
      </c>
      <c r="S6" s="101">
        <v>0.04</v>
      </c>
      <c r="T6" s="101">
        <v>0.03</v>
      </c>
      <c r="U6" s="101">
        <v>5</v>
      </c>
      <c r="V6" s="101">
        <v>15</v>
      </c>
      <c r="W6" s="101">
        <v>13</v>
      </c>
      <c r="X6" s="101">
        <v>12</v>
      </c>
      <c r="Y6" s="102" t="s">
        <v>61</v>
      </c>
    </row>
    <row r="7" spans="1:25" x14ac:dyDescent="0.35">
      <c r="A7">
        <v>2005</v>
      </c>
      <c r="B7" s="125">
        <v>6110</v>
      </c>
      <c r="C7" s="126">
        <f t="shared" si="0"/>
        <v>8.2485000000000006E-3</v>
      </c>
      <c r="D7" s="126">
        <f t="shared" si="1"/>
        <v>1.222E-3</v>
      </c>
      <c r="E7" s="126">
        <f t="shared" si="2"/>
        <v>2.4440000000000003E-4</v>
      </c>
      <c r="F7" s="126">
        <f t="shared" si="3"/>
        <v>2.4440000000000003E-4</v>
      </c>
      <c r="G7" s="126">
        <f t="shared" si="4"/>
        <v>1.8329999999999998E-4</v>
      </c>
      <c r="H7" s="126">
        <f t="shared" si="5"/>
        <v>3.0550000000000001E-2</v>
      </c>
      <c r="I7" s="127">
        <f t="shared" si="6"/>
        <v>9.1650000000000005E-5</v>
      </c>
      <c r="J7" s="127">
        <f t="shared" si="7"/>
        <v>7.9430000000000004E-5</v>
      </c>
      <c r="K7" s="127">
        <f t="shared" si="8"/>
        <v>7.3319999999999996E-5</v>
      </c>
      <c r="L7" s="127">
        <f t="shared" si="9"/>
        <v>1.222E-5</v>
      </c>
      <c r="M7" s="126">
        <f t="shared" si="10"/>
        <v>3.0550000000000001E-2</v>
      </c>
      <c r="P7" s="105" t="s">
        <v>59</v>
      </c>
      <c r="Q7" s="99" t="s">
        <v>30</v>
      </c>
      <c r="R7" s="10"/>
      <c r="S7" s="99" t="s">
        <v>60</v>
      </c>
      <c r="T7" s="103" t="s">
        <v>30</v>
      </c>
      <c r="U7" s="10"/>
      <c r="V7" s="10"/>
      <c r="W7" s="10"/>
      <c r="X7" s="10"/>
      <c r="Y7" s="92"/>
    </row>
    <row r="8" spans="1:25" ht="15" thickBot="1" x14ac:dyDescent="0.4">
      <c r="A8">
        <v>2006</v>
      </c>
      <c r="B8" s="125">
        <v>4454</v>
      </c>
      <c r="C8" s="126">
        <f t="shared" si="0"/>
        <v>6.0128999999999998E-3</v>
      </c>
      <c r="D8" s="126">
        <f t="shared" si="1"/>
        <v>8.9080000000000008E-4</v>
      </c>
      <c r="E8" s="126">
        <f t="shared" si="2"/>
        <v>1.7815999999999999E-4</v>
      </c>
      <c r="F8" s="126">
        <f t="shared" si="3"/>
        <v>1.7815999999999999E-4</v>
      </c>
      <c r="G8" s="126">
        <f t="shared" si="4"/>
        <v>1.3362000000000001E-4</v>
      </c>
      <c r="H8" s="126">
        <f t="shared" si="5"/>
        <v>2.2270000000000002E-2</v>
      </c>
      <c r="I8" s="127">
        <f t="shared" si="6"/>
        <v>6.6810000000000006E-5</v>
      </c>
      <c r="J8" s="127">
        <f t="shared" si="7"/>
        <v>5.7902000000000002E-5</v>
      </c>
      <c r="K8" s="127">
        <f t="shared" si="8"/>
        <v>5.3448000000000001E-5</v>
      </c>
      <c r="L8" s="127">
        <f t="shared" si="9"/>
        <v>8.9080000000000001E-6</v>
      </c>
      <c r="M8" s="126">
        <f t="shared" si="10"/>
        <v>2.2270000000000002E-2</v>
      </c>
      <c r="P8" s="106">
        <v>2</v>
      </c>
      <c r="Q8" s="101" t="s">
        <v>62</v>
      </c>
      <c r="R8" s="94"/>
      <c r="S8" s="101">
        <v>5</v>
      </c>
      <c r="T8" s="104" t="s">
        <v>63</v>
      </c>
      <c r="U8" s="94"/>
      <c r="V8" s="94"/>
      <c r="W8" s="94"/>
      <c r="X8" s="94"/>
      <c r="Y8" s="95"/>
    </row>
    <row r="9" spans="1:25" x14ac:dyDescent="0.35">
      <c r="A9">
        <v>2007</v>
      </c>
      <c r="B9" s="125">
        <v>4924</v>
      </c>
      <c r="C9" s="126">
        <f t="shared" si="0"/>
        <v>6.6474000000000004E-3</v>
      </c>
      <c r="D9" s="126">
        <f t="shared" si="1"/>
        <v>9.8480000000000009E-4</v>
      </c>
      <c r="E9" s="126">
        <f t="shared" si="2"/>
        <v>1.9696000000000001E-4</v>
      </c>
      <c r="F9" s="126">
        <f t="shared" si="3"/>
        <v>1.9696000000000001E-4</v>
      </c>
      <c r="G9" s="126">
        <f t="shared" si="4"/>
        <v>1.4772E-4</v>
      </c>
      <c r="H9" s="126">
        <f t="shared" si="5"/>
        <v>2.462E-2</v>
      </c>
      <c r="I9" s="127">
        <f t="shared" si="6"/>
        <v>7.3860000000000001E-5</v>
      </c>
      <c r="J9" s="127">
        <f t="shared" si="7"/>
        <v>6.4011999999999996E-5</v>
      </c>
      <c r="K9" s="127">
        <f t="shared" si="8"/>
        <v>5.9088000000000001E-5</v>
      </c>
      <c r="L9" s="127">
        <f t="shared" si="9"/>
        <v>9.8479999999999996E-6</v>
      </c>
      <c r="M9" s="126">
        <f t="shared" si="10"/>
        <v>2.462E-2</v>
      </c>
    </row>
    <row r="10" spans="1:25" x14ac:dyDescent="0.35">
      <c r="A10">
        <v>2008</v>
      </c>
      <c r="B10" s="125">
        <v>7467</v>
      </c>
      <c r="C10" s="126">
        <f t="shared" si="0"/>
        <v>1.0080449999999999E-2</v>
      </c>
      <c r="D10" s="126">
        <f t="shared" si="1"/>
        <v>1.4934000000000002E-3</v>
      </c>
      <c r="E10" s="126">
        <f t="shared" si="2"/>
        <v>2.9868000000000001E-4</v>
      </c>
      <c r="F10" s="126">
        <f t="shared" si="3"/>
        <v>2.9868000000000001E-4</v>
      </c>
      <c r="G10" s="126">
        <f t="shared" si="4"/>
        <v>2.2400999999999999E-4</v>
      </c>
      <c r="H10" s="126">
        <f t="shared" si="5"/>
        <v>3.7335E-2</v>
      </c>
      <c r="I10" s="127">
        <f t="shared" si="6"/>
        <v>1.12005E-4</v>
      </c>
      <c r="J10" s="127">
        <f t="shared" si="7"/>
        <v>9.7071000000000006E-5</v>
      </c>
      <c r="K10" s="127">
        <f t="shared" si="8"/>
        <v>8.9604000000000005E-5</v>
      </c>
      <c r="L10" s="127">
        <f t="shared" si="9"/>
        <v>1.4934E-5</v>
      </c>
      <c r="M10" s="126">
        <f t="shared" si="10"/>
        <v>3.7335E-2</v>
      </c>
    </row>
    <row r="11" spans="1:25" x14ac:dyDescent="0.35">
      <c r="A11">
        <v>2009</v>
      </c>
      <c r="B11" s="125">
        <v>6989</v>
      </c>
      <c r="C11" s="126">
        <f t="shared" si="0"/>
        <v>9.4351499999999998E-3</v>
      </c>
      <c r="D11" s="126">
        <f t="shared" si="1"/>
        <v>1.3978000000000003E-3</v>
      </c>
      <c r="E11" s="126">
        <f t="shared" si="2"/>
        <v>2.7955999999999999E-4</v>
      </c>
      <c r="F11" s="126">
        <f t="shared" si="3"/>
        <v>2.7955999999999999E-4</v>
      </c>
      <c r="G11" s="126">
        <f t="shared" si="4"/>
        <v>2.0966999999999999E-4</v>
      </c>
      <c r="H11" s="126">
        <f t="shared" si="5"/>
        <v>3.4944999999999997E-2</v>
      </c>
      <c r="I11" s="127">
        <f t="shared" si="6"/>
        <v>1.0483499999999999E-4</v>
      </c>
      <c r="J11" s="127">
        <f t="shared" si="7"/>
        <v>9.0857000000000001E-5</v>
      </c>
      <c r="K11" s="127">
        <f t="shared" si="8"/>
        <v>8.3868000000000004E-5</v>
      </c>
      <c r="L11" s="127">
        <f t="shared" si="9"/>
        <v>1.3978000000000001E-5</v>
      </c>
      <c r="M11" s="126">
        <f t="shared" si="10"/>
        <v>3.4944999999999997E-2</v>
      </c>
    </row>
    <row r="12" spans="1:25" x14ac:dyDescent="0.35">
      <c r="A12">
        <v>2010</v>
      </c>
      <c r="B12" s="125">
        <v>14361</v>
      </c>
      <c r="C12" s="126">
        <f t="shared" si="0"/>
        <v>1.9387350000000001E-2</v>
      </c>
      <c r="D12" s="126">
        <f t="shared" si="1"/>
        <v>2.8722000000000001E-3</v>
      </c>
      <c r="E12" s="126">
        <f t="shared" si="2"/>
        <v>5.7444000000000006E-4</v>
      </c>
      <c r="F12" s="126">
        <f t="shared" si="3"/>
        <v>5.7444000000000006E-4</v>
      </c>
      <c r="G12" s="126">
        <f t="shared" si="4"/>
        <v>4.3082999999999999E-4</v>
      </c>
      <c r="H12" s="126">
        <f t="shared" si="5"/>
        <v>7.1804999999999994E-2</v>
      </c>
      <c r="I12" s="127">
        <f t="shared" si="6"/>
        <v>2.15415E-4</v>
      </c>
      <c r="J12" s="127">
        <f t="shared" si="7"/>
        <v>1.8669300000000001E-4</v>
      </c>
      <c r="K12" s="127">
        <f t="shared" si="8"/>
        <v>1.72332E-4</v>
      </c>
      <c r="L12" s="127">
        <f t="shared" si="9"/>
        <v>2.8722E-5</v>
      </c>
      <c r="M12" s="126">
        <f t="shared" si="10"/>
        <v>7.1804999999999994E-2</v>
      </c>
    </row>
    <row r="13" spans="1:25" x14ac:dyDescent="0.35">
      <c r="A13">
        <v>2011</v>
      </c>
      <c r="B13" s="125">
        <v>15588</v>
      </c>
      <c r="C13" s="126">
        <f t="shared" si="0"/>
        <v>2.1043800000000001E-2</v>
      </c>
      <c r="D13" s="126">
        <f t="shared" si="1"/>
        <v>3.1176000000000003E-3</v>
      </c>
      <c r="E13" s="126">
        <f t="shared" si="2"/>
        <v>6.2352000000000002E-4</v>
      </c>
      <c r="F13" s="126">
        <f t="shared" si="3"/>
        <v>6.2352000000000002E-4</v>
      </c>
      <c r="G13" s="126">
        <f t="shared" si="4"/>
        <v>4.6763999999999996E-4</v>
      </c>
      <c r="H13" s="126">
        <f t="shared" si="5"/>
        <v>7.7939999999999995E-2</v>
      </c>
      <c r="I13" s="127">
        <f t="shared" si="6"/>
        <v>2.3382000000000001E-4</v>
      </c>
      <c r="J13" s="127">
        <f t="shared" si="7"/>
        <v>2.0264400000000001E-4</v>
      </c>
      <c r="K13" s="127">
        <f t="shared" si="8"/>
        <v>1.8705600000000001E-4</v>
      </c>
      <c r="L13" s="127">
        <f t="shared" si="9"/>
        <v>3.1176000000000001E-5</v>
      </c>
      <c r="M13" s="126">
        <f t="shared" si="10"/>
        <v>7.7939999999999995E-2</v>
      </c>
    </row>
    <row r="14" spans="1:25" x14ac:dyDescent="0.35">
      <c r="A14">
        <v>2012</v>
      </c>
      <c r="B14" s="125">
        <v>16215</v>
      </c>
      <c r="C14" s="126">
        <f t="shared" si="0"/>
        <v>2.189025E-2</v>
      </c>
      <c r="D14" s="126">
        <f t="shared" si="1"/>
        <v>3.2429999999999998E-3</v>
      </c>
      <c r="E14" s="126">
        <f t="shared" si="2"/>
        <v>6.4860000000000004E-4</v>
      </c>
      <c r="F14" s="126">
        <f t="shared" si="3"/>
        <v>6.4860000000000004E-4</v>
      </c>
      <c r="G14" s="126">
        <f t="shared" si="4"/>
        <v>4.8644999999999998E-4</v>
      </c>
      <c r="H14" s="126">
        <f t="shared" si="5"/>
        <v>8.1074999999999994E-2</v>
      </c>
      <c r="I14" s="127">
        <f t="shared" si="6"/>
        <v>2.4322499999999999E-4</v>
      </c>
      <c r="J14" s="127">
        <f t="shared" si="7"/>
        <v>2.10795E-4</v>
      </c>
      <c r="K14" s="127">
        <f t="shared" si="8"/>
        <v>1.9458E-4</v>
      </c>
      <c r="L14" s="127">
        <f t="shared" si="9"/>
        <v>3.243E-5</v>
      </c>
      <c r="M14" s="126">
        <f t="shared" si="10"/>
        <v>8.1074999999999994E-2</v>
      </c>
    </row>
    <row r="15" spans="1:25" x14ac:dyDescent="0.35">
      <c r="A15">
        <v>2013</v>
      </c>
      <c r="B15" s="125">
        <v>15950</v>
      </c>
      <c r="C15" s="126">
        <f t="shared" si="0"/>
        <v>2.15325E-2</v>
      </c>
      <c r="D15" s="126">
        <f t="shared" si="1"/>
        <v>3.1900000000000001E-3</v>
      </c>
      <c r="E15" s="126">
        <f t="shared" si="2"/>
        <v>6.38E-4</v>
      </c>
      <c r="F15" s="126">
        <f t="shared" si="3"/>
        <v>6.38E-4</v>
      </c>
      <c r="G15" s="126">
        <f t="shared" si="4"/>
        <v>4.7849999999999998E-4</v>
      </c>
      <c r="H15" s="126">
        <f t="shared" si="5"/>
        <v>7.9750000000000001E-2</v>
      </c>
      <c r="I15" s="127">
        <f t="shared" si="6"/>
        <v>2.3924999999999999E-4</v>
      </c>
      <c r="J15" s="127">
        <f t="shared" si="7"/>
        <v>2.0735E-4</v>
      </c>
      <c r="K15" s="127">
        <f t="shared" si="8"/>
        <v>1.9139999999999999E-4</v>
      </c>
      <c r="L15" s="127">
        <f t="shared" si="9"/>
        <v>3.1900000000000003E-5</v>
      </c>
      <c r="M15" s="126">
        <f t="shared" si="10"/>
        <v>7.9750000000000001E-2</v>
      </c>
    </row>
    <row r="16" spans="1:25" x14ac:dyDescent="0.35">
      <c r="A16">
        <v>2014</v>
      </c>
      <c r="B16" s="125">
        <v>14709</v>
      </c>
      <c r="C16" s="126">
        <f t="shared" si="0"/>
        <v>1.985715E-2</v>
      </c>
      <c r="D16" s="126">
        <f t="shared" si="1"/>
        <v>2.9418000000000001E-3</v>
      </c>
      <c r="E16" s="126">
        <f t="shared" si="2"/>
        <v>5.8836000000000001E-4</v>
      </c>
      <c r="F16" s="126">
        <f t="shared" si="3"/>
        <v>5.8836000000000001E-4</v>
      </c>
      <c r="G16" s="126">
        <f t="shared" si="4"/>
        <v>4.4127000000000001E-4</v>
      </c>
      <c r="H16" s="126">
        <f t="shared" si="5"/>
        <v>7.3544999999999999E-2</v>
      </c>
      <c r="I16" s="127">
        <f t="shared" si="6"/>
        <v>2.20635E-4</v>
      </c>
      <c r="J16" s="127">
        <f t="shared" si="7"/>
        <v>1.9121700000000001E-4</v>
      </c>
      <c r="K16" s="127">
        <f t="shared" si="8"/>
        <v>1.76508E-4</v>
      </c>
      <c r="L16" s="127">
        <f t="shared" si="9"/>
        <v>2.9417999999999999E-5</v>
      </c>
      <c r="M16" s="126">
        <f t="shared" si="10"/>
        <v>7.3544999999999999E-2</v>
      </c>
    </row>
    <row r="17" spans="1:13" x14ac:dyDescent="0.35">
      <c r="A17">
        <v>2015</v>
      </c>
      <c r="B17" s="125">
        <v>11319</v>
      </c>
      <c r="C17" s="126">
        <f t="shared" si="0"/>
        <v>1.528065E-2</v>
      </c>
      <c r="D17" s="126">
        <f t="shared" si="1"/>
        <v>2.2638000000000003E-3</v>
      </c>
      <c r="E17" s="126">
        <f t="shared" si="2"/>
        <v>4.5275999999999997E-4</v>
      </c>
      <c r="F17" s="126">
        <f t="shared" si="3"/>
        <v>4.5275999999999997E-4</v>
      </c>
      <c r="G17" s="126">
        <f t="shared" si="4"/>
        <v>3.3956999999999998E-4</v>
      </c>
      <c r="H17" s="126">
        <f t="shared" si="5"/>
        <v>5.6594999999999999E-2</v>
      </c>
      <c r="I17" s="127">
        <f t="shared" si="6"/>
        <v>1.6978499999999999E-4</v>
      </c>
      <c r="J17" s="127">
        <f t="shared" si="7"/>
        <v>1.4714700000000001E-4</v>
      </c>
      <c r="K17" s="127">
        <f t="shared" si="8"/>
        <v>1.35828E-4</v>
      </c>
      <c r="L17" s="127">
        <f t="shared" si="9"/>
        <v>2.2637999999999999E-5</v>
      </c>
      <c r="M17" s="126">
        <f t="shared" si="10"/>
        <v>5.6594999999999999E-2</v>
      </c>
    </row>
    <row r="18" spans="1:13" x14ac:dyDescent="0.35">
      <c r="A18">
        <v>2016</v>
      </c>
      <c r="B18" s="125">
        <v>7891</v>
      </c>
      <c r="C18" s="126">
        <f t="shared" si="0"/>
        <v>1.065285E-2</v>
      </c>
      <c r="D18" s="126">
        <f t="shared" si="1"/>
        <v>1.5782000000000001E-3</v>
      </c>
      <c r="E18" s="126">
        <f t="shared" si="2"/>
        <v>3.1564000000000001E-4</v>
      </c>
      <c r="F18" s="126">
        <f t="shared" si="3"/>
        <v>3.1564000000000001E-4</v>
      </c>
      <c r="G18" s="126">
        <f t="shared" si="4"/>
        <v>2.3672999999999999E-4</v>
      </c>
      <c r="H18" s="126">
        <f t="shared" si="5"/>
        <v>3.9454999999999997E-2</v>
      </c>
      <c r="I18" s="127">
        <f t="shared" si="6"/>
        <v>1.18365E-4</v>
      </c>
      <c r="J18" s="127">
        <f t="shared" si="7"/>
        <v>1.02583E-4</v>
      </c>
      <c r="K18" s="127">
        <f t="shared" si="8"/>
        <v>9.4691999999999994E-5</v>
      </c>
      <c r="L18" s="127">
        <f t="shared" si="9"/>
        <v>1.5781999999999999E-5</v>
      </c>
      <c r="M18" s="126">
        <f t="shared" si="10"/>
        <v>3.9454999999999997E-2</v>
      </c>
    </row>
  </sheetData>
  <mergeCells count="3">
    <mergeCell ref="P4:Y4"/>
    <mergeCell ref="A1:M1"/>
    <mergeCell ref="A2:M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S63"/>
  <sheetViews>
    <sheetView topLeftCell="A34" zoomScale="70" zoomScaleNormal="70" workbookViewId="0"/>
  </sheetViews>
  <sheetFormatPr baseColWidth="10" defaultColWidth="11.54296875" defaultRowHeight="14.5" x14ac:dyDescent="0.35"/>
  <cols>
    <col min="1" max="1" width="12.7265625" style="23" customWidth="1"/>
    <col min="2" max="2" width="29.1796875" customWidth="1"/>
    <col min="3" max="3" width="15.7265625" style="2" customWidth="1"/>
    <col min="4" max="7" width="15.7265625" style="10" customWidth="1"/>
    <col min="8" max="16" width="15.7265625" customWidth="1"/>
  </cols>
  <sheetData>
    <row r="1" spans="2:18" ht="21" x14ac:dyDescent="0.35">
      <c r="B1" s="1" t="s">
        <v>17</v>
      </c>
      <c r="C1" s="40"/>
      <c r="D1" s="40"/>
      <c r="E1" s="40"/>
      <c r="F1" s="40"/>
      <c r="G1" s="40"/>
      <c r="H1" s="41"/>
      <c r="I1" s="41"/>
      <c r="J1" s="41"/>
      <c r="K1" s="41"/>
      <c r="L1" s="41"/>
      <c r="M1" s="41"/>
      <c r="N1" s="41"/>
      <c r="O1" s="41"/>
      <c r="P1" s="41"/>
      <c r="Q1" s="41"/>
      <c r="R1" s="41"/>
    </row>
    <row r="2" spans="2:18" x14ac:dyDescent="0.35">
      <c r="C2" s="10"/>
    </row>
    <row r="3" spans="2:18" ht="15" thickBot="1" x14ac:dyDescent="0.4">
      <c r="C3" s="10"/>
    </row>
    <row r="4" spans="2:18" ht="24.75" customHeight="1" x14ac:dyDescent="0.35">
      <c r="B4" s="47" t="s">
        <v>8</v>
      </c>
      <c r="C4" s="42" t="s">
        <v>21</v>
      </c>
      <c r="D4" s="67"/>
      <c r="E4" s="67"/>
      <c r="F4" s="67"/>
      <c r="G4" s="67"/>
      <c r="H4" s="26"/>
      <c r="I4" s="26"/>
      <c r="J4" s="26"/>
      <c r="K4" s="26"/>
      <c r="L4" s="26"/>
      <c r="M4" s="26"/>
      <c r="N4" s="26"/>
      <c r="O4" s="26"/>
      <c r="P4" s="27"/>
    </row>
    <row r="5" spans="2:18" x14ac:dyDescent="0.35">
      <c r="B5" s="48" t="s">
        <v>9</v>
      </c>
      <c r="C5" s="43" t="s">
        <v>88</v>
      </c>
      <c r="D5" s="68"/>
      <c r="E5" s="68"/>
      <c r="F5" s="68"/>
      <c r="G5" s="68"/>
      <c r="H5" s="28"/>
      <c r="I5" s="28"/>
      <c r="J5" s="28"/>
      <c r="K5" s="28"/>
      <c r="L5" s="28"/>
      <c r="M5" s="28"/>
      <c r="N5" s="28"/>
      <c r="O5" s="28"/>
      <c r="P5" s="29"/>
    </row>
    <row r="6" spans="2:18" x14ac:dyDescent="0.35">
      <c r="B6" s="48" t="s">
        <v>0</v>
      </c>
      <c r="C6" s="43" t="s">
        <v>89</v>
      </c>
      <c r="D6" s="68"/>
      <c r="E6" s="68"/>
      <c r="F6" s="68"/>
      <c r="G6" s="68"/>
      <c r="H6" s="28"/>
      <c r="I6" s="28"/>
      <c r="J6" s="28"/>
      <c r="K6" s="28"/>
      <c r="L6" s="28"/>
      <c r="M6" s="28"/>
      <c r="N6" s="28"/>
      <c r="O6" s="28"/>
      <c r="P6" s="29"/>
    </row>
    <row r="7" spans="2:18" x14ac:dyDescent="0.35">
      <c r="B7" s="48" t="s">
        <v>15</v>
      </c>
      <c r="C7" s="44" t="s">
        <v>23</v>
      </c>
      <c r="D7" s="69"/>
      <c r="E7" s="69"/>
      <c r="F7" s="69"/>
      <c r="G7" s="69"/>
      <c r="H7" s="28"/>
      <c r="I7" s="28"/>
      <c r="J7" s="28"/>
      <c r="K7" s="28"/>
      <c r="L7" s="28"/>
      <c r="M7" s="28"/>
      <c r="N7" s="28"/>
      <c r="O7" s="28"/>
      <c r="P7" s="29"/>
    </row>
    <row r="8" spans="2:18" ht="24.75" customHeight="1" x14ac:dyDescent="0.35">
      <c r="B8" s="48" t="s">
        <v>16</v>
      </c>
      <c r="C8" s="45">
        <v>43270</v>
      </c>
      <c r="D8" s="45"/>
      <c r="E8" s="45"/>
      <c r="F8" s="45"/>
      <c r="G8" s="45"/>
      <c r="H8" s="39"/>
      <c r="I8" s="121"/>
      <c r="J8" s="121"/>
      <c r="K8" s="10"/>
      <c r="L8" s="10"/>
      <c r="M8" s="10"/>
      <c r="N8" s="10"/>
      <c r="O8" s="28"/>
      <c r="P8" s="29"/>
    </row>
    <row r="9" spans="2:18" ht="24.75" customHeight="1" x14ac:dyDescent="0.35">
      <c r="B9" s="48" t="s">
        <v>1</v>
      </c>
      <c r="C9" s="46" t="s">
        <v>24</v>
      </c>
      <c r="D9" s="70"/>
      <c r="E9" s="70"/>
      <c r="F9" s="70"/>
      <c r="G9" s="70"/>
      <c r="H9" s="28"/>
      <c r="I9" s="28"/>
      <c r="J9" s="28"/>
      <c r="K9" s="28"/>
      <c r="L9" s="28"/>
      <c r="M9" s="28"/>
      <c r="N9" s="28"/>
      <c r="O9" s="28"/>
      <c r="P9" s="29"/>
    </row>
    <row r="10" spans="2:18" ht="83.25" customHeight="1" x14ac:dyDescent="0.35">
      <c r="B10" s="48" t="s">
        <v>2</v>
      </c>
      <c r="C10" s="78" t="s">
        <v>83</v>
      </c>
      <c r="D10" s="79"/>
      <c r="E10" s="79"/>
      <c r="F10" s="79"/>
      <c r="G10" s="79"/>
      <c r="H10" s="79"/>
      <c r="I10" s="79"/>
      <c r="J10" s="79"/>
      <c r="K10" s="79"/>
      <c r="L10" s="79"/>
      <c r="M10" s="79"/>
      <c r="N10" s="79"/>
      <c r="O10" s="79"/>
      <c r="P10" s="80"/>
    </row>
    <row r="11" spans="2:18" ht="35.25" customHeight="1" x14ac:dyDescent="0.35">
      <c r="B11" s="48" t="s">
        <v>3</v>
      </c>
      <c r="C11" s="78" t="s">
        <v>84</v>
      </c>
      <c r="D11" s="79"/>
      <c r="E11" s="79"/>
      <c r="F11" s="79"/>
      <c r="G11" s="79"/>
      <c r="H11" s="79"/>
      <c r="I11" s="79"/>
      <c r="J11" s="79"/>
      <c r="K11" s="79"/>
      <c r="L11" s="79"/>
      <c r="M11" s="79"/>
      <c r="N11" s="79"/>
      <c r="O11" s="79"/>
      <c r="P11" s="80"/>
    </row>
    <row r="12" spans="2:18" ht="44.25" customHeight="1" thickBot="1" x14ac:dyDescent="0.4">
      <c r="B12" s="49" t="s">
        <v>4</v>
      </c>
      <c r="C12" s="84" t="s">
        <v>85</v>
      </c>
      <c r="D12" s="85"/>
      <c r="E12" s="85"/>
      <c r="F12" s="85"/>
      <c r="G12" s="85"/>
      <c r="H12" s="85"/>
      <c r="I12" s="85"/>
      <c r="J12" s="85"/>
      <c r="K12" s="85"/>
      <c r="L12" s="85"/>
      <c r="M12" s="85"/>
      <c r="N12" s="85"/>
      <c r="O12" s="85"/>
      <c r="P12" s="86"/>
    </row>
    <row r="13" spans="2:18" ht="15.75" customHeight="1" thickBot="1" x14ac:dyDescent="0.4">
      <c r="B13" s="10"/>
      <c r="C13" s="10"/>
    </row>
    <row r="14" spans="2:18" ht="15.75" customHeight="1" thickBot="1" x14ac:dyDescent="0.4">
      <c r="B14" s="31" t="s">
        <v>18</v>
      </c>
      <c r="C14" s="87" t="s">
        <v>51</v>
      </c>
      <c r="D14" s="87"/>
      <c r="E14" s="87"/>
      <c r="F14" s="87"/>
      <c r="G14" s="87"/>
      <c r="H14" s="87"/>
      <c r="I14" s="87"/>
      <c r="J14" s="87"/>
      <c r="K14" s="87"/>
      <c r="L14" s="87"/>
      <c r="M14" s="87"/>
      <c r="N14" s="87"/>
      <c r="O14" s="87"/>
      <c r="P14" s="88"/>
    </row>
    <row r="15" spans="2:18" ht="15" thickBot="1" x14ac:dyDescent="0.4">
      <c r="B15" s="14" t="s">
        <v>5</v>
      </c>
      <c r="C15" s="15" t="s">
        <v>43</v>
      </c>
      <c r="D15" s="15" t="s">
        <v>44</v>
      </c>
      <c r="E15" s="15" t="s">
        <v>45</v>
      </c>
      <c r="F15" s="15" t="s">
        <v>46</v>
      </c>
      <c r="G15" s="15" t="s">
        <v>47</v>
      </c>
      <c r="H15" s="15" t="s">
        <v>78</v>
      </c>
      <c r="I15" s="15" t="s">
        <v>79</v>
      </c>
      <c r="J15" s="15" t="s">
        <v>80</v>
      </c>
      <c r="K15" s="16" t="s">
        <v>34</v>
      </c>
      <c r="L15" s="72" t="s">
        <v>33</v>
      </c>
      <c r="M15" s="72" t="s">
        <v>32</v>
      </c>
      <c r="N15" s="72" t="s">
        <v>31</v>
      </c>
      <c r="O15" s="15" t="s">
        <v>49</v>
      </c>
      <c r="P15" s="16" t="s">
        <v>50</v>
      </c>
    </row>
    <row r="16" spans="2:18" ht="15" thickBot="1" x14ac:dyDescent="0.4">
      <c r="B16" s="59">
        <v>2016</v>
      </c>
      <c r="C16" s="66">
        <v>38.1</v>
      </c>
      <c r="D16" s="66">
        <v>1.07</v>
      </c>
      <c r="E16" s="66" t="s">
        <v>81</v>
      </c>
      <c r="F16" s="66" t="s">
        <v>81</v>
      </c>
      <c r="G16" s="66">
        <v>0.5</v>
      </c>
      <c r="H16" s="66" t="s">
        <v>81</v>
      </c>
      <c r="I16" s="66" t="s">
        <v>81</v>
      </c>
      <c r="J16" s="66">
        <v>17.829999999999998</v>
      </c>
      <c r="K16" s="66">
        <v>0.19900000000000001</v>
      </c>
      <c r="L16" s="66" t="s">
        <v>82</v>
      </c>
      <c r="M16" s="66" t="s">
        <v>82</v>
      </c>
      <c r="N16" s="66" t="s">
        <v>81</v>
      </c>
      <c r="O16" s="76" t="s">
        <v>81</v>
      </c>
      <c r="P16" s="66" t="s">
        <v>81</v>
      </c>
    </row>
    <row r="17" spans="1:16" ht="15" thickBot="1" x14ac:dyDescent="0.4">
      <c r="B17" s="59">
        <v>2015</v>
      </c>
      <c r="C17" s="66"/>
      <c r="D17" s="66"/>
      <c r="E17" s="66"/>
      <c r="F17" s="66"/>
      <c r="G17" s="66"/>
      <c r="H17" s="66"/>
      <c r="I17" s="66"/>
      <c r="J17" s="66"/>
      <c r="K17" s="66"/>
      <c r="L17" s="66"/>
      <c r="M17" s="66"/>
      <c r="N17" s="66"/>
      <c r="O17" s="76"/>
      <c r="P17" s="66"/>
    </row>
    <row r="18" spans="1:16" ht="15" thickBot="1" x14ac:dyDescent="0.4">
      <c r="B18" s="59">
        <v>2014</v>
      </c>
      <c r="C18" s="66"/>
      <c r="D18" s="66"/>
      <c r="E18" s="66"/>
      <c r="F18" s="66"/>
      <c r="G18" s="66"/>
      <c r="H18" s="66"/>
      <c r="I18" s="66"/>
      <c r="J18" s="66"/>
      <c r="K18" s="66"/>
      <c r="L18" s="66"/>
      <c r="M18" s="66"/>
      <c r="N18" s="66"/>
      <c r="O18" s="76"/>
      <c r="P18" s="66"/>
    </row>
    <row r="19" spans="1:16" ht="15" thickBot="1" x14ac:dyDescent="0.4">
      <c r="B19" s="59">
        <v>2013</v>
      </c>
      <c r="C19" s="66"/>
      <c r="D19" s="66"/>
      <c r="E19" s="66"/>
      <c r="F19" s="66"/>
      <c r="G19" s="66"/>
      <c r="H19" s="66"/>
      <c r="I19" s="66"/>
      <c r="J19" s="66"/>
      <c r="K19" s="66"/>
      <c r="L19" s="66"/>
      <c r="M19" s="66"/>
      <c r="N19" s="66"/>
      <c r="O19" s="76"/>
      <c r="P19" s="66"/>
    </row>
    <row r="20" spans="1:16" ht="15" thickBot="1" x14ac:dyDescent="0.4">
      <c r="B20" s="59">
        <v>2012</v>
      </c>
      <c r="C20" s="66"/>
      <c r="D20" s="66"/>
      <c r="E20" s="66"/>
      <c r="F20" s="66"/>
      <c r="G20" s="66"/>
      <c r="H20" s="66"/>
      <c r="I20" s="66"/>
      <c r="J20" s="66"/>
      <c r="K20" s="66"/>
      <c r="L20" s="66"/>
      <c r="M20" s="66"/>
      <c r="N20" s="66"/>
      <c r="O20" s="76"/>
      <c r="P20" s="66"/>
    </row>
    <row r="21" spans="1:16" ht="15" thickBot="1" x14ac:dyDescent="0.4">
      <c r="B21" s="59">
        <v>2011</v>
      </c>
      <c r="C21" s="66"/>
      <c r="D21" s="66"/>
      <c r="E21" s="66"/>
      <c r="F21" s="66"/>
      <c r="G21" s="66"/>
      <c r="H21" s="66"/>
      <c r="I21" s="66"/>
      <c r="J21" s="66"/>
      <c r="K21" s="66"/>
      <c r="L21" s="66"/>
      <c r="M21" s="66"/>
      <c r="N21" s="66"/>
      <c r="O21" s="76"/>
      <c r="P21" s="66"/>
    </row>
    <row r="22" spans="1:16" ht="15" thickBot="1" x14ac:dyDescent="0.4">
      <c r="B22" s="59">
        <v>2010</v>
      </c>
      <c r="C22" s="66"/>
      <c r="D22" s="66"/>
      <c r="E22" s="66"/>
      <c r="F22" s="66"/>
      <c r="G22" s="66"/>
      <c r="H22" s="66"/>
      <c r="I22" s="66"/>
      <c r="J22" s="66"/>
      <c r="K22" s="66"/>
      <c r="L22" s="66"/>
      <c r="M22" s="66"/>
      <c r="N22" s="66"/>
      <c r="O22" s="76"/>
      <c r="P22" s="66"/>
    </row>
    <row r="23" spans="1:16" ht="15" thickBot="1" x14ac:dyDescent="0.4">
      <c r="B23" s="59">
        <v>2009</v>
      </c>
      <c r="C23" s="66"/>
      <c r="D23" s="66"/>
      <c r="E23" s="66"/>
      <c r="F23" s="66"/>
      <c r="G23" s="66"/>
      <c r="H23" s="66"/>
      <c r="I23" s="66"/>
      <c r="J23" s="66"/>
      <c r="K23" s="66"/>
      <c r="L23" s="66"/>
      <c r="M23" s="66"/>
      <c r="N23" s="66"/>
      <c r="O23" s="76"/>
      <c r="P23" s="66"/>
    </row>
    <row r="24" spans="1:16" ht="15" thickBot="1" x14ac:dyDescent="0.4">
      <c r="B24" s="59">
        <v>2008</v>
      </c>
      <c r="C24" s="66"/>
      <c r="D24" s="66"/>
      <c r="E24" s="66"/>
      <c r="F24" s="66"/>
      <c r="G24" s="66"/>
      <c r="H24" s="66"/>
      <c r="I24" s="66"/>
      <c r="J24" s="66"/>
      <c r="K24" s="66"/>
      <c r="L24" s="66"/>
      <c r="M24" s="66"/>
      <c r="N24" s="66"/>
      <c r="O24" s="76"/>
      <c r="P24" s="66"/>
    </row>
    <row r="25" spans="1:16" ht="15" thickBot="1" x14ac:dyDescent="0.4">
      <c r="B25" s="59">
        <v>2007</v>
      </c>
      <c r="C25" s="66"/>
      <c r="D25" s="66"/>
      <c r="E25" s="66"/>
      <c r="F25" s="66"/>
      <c r="G25" s="66"/>
      <c r="H25" s="66"/>
      <c r="I25" s="66"/>
      <c r="J25" s="66"/>
      <c r="K25" s="66"/>
      <c r="L25" s="66"/>
      <c r="M25" s="66"/>
      <c r="N25" s="66"/>
      <c r="O25" s="76"/>
      <c r="P25" s="66"/>
    </row>
    <row r="26" spans="1:16" ht="15" thickBot="1" x14ac:dyDescent="0.4">
      <c r="B26" s="59">
        <v>2006</v>
      </c>
      <c r="C26" s="66"/>
      <c r="D26" s="66"/>
      <c r="E26" s="66"/>
      <c r="F26" s="66"/>
      <c r="G26" s="66"/>
      <c r="H26" s="66"/>
      <c r="I26" s="66"/>
      <c r="J26" s="66"/>
      <c r="K26" s="66"/>
      <c r="L26" s="66"/>
      <c r="M26" s="66"/>
      <c r="N26" s="66"/>
      <c r="O26" s="76"/>
      <c r="P26" s="66"/>
    </row>
    <row r="27" spans="1:16" ht="15" thickBot="1" x14ac:dyDescent="0.4">
      <c r="B27" s="59">
        <v>2005</v>
      </c>
      <c r="C27" s="66"/>
      <c r="D27" s="66"/>
      <c r="E27" s="66"/>
      <c r="F27" s="66"/>
      <c r="G27" s="66"/>
      <c r="H27" s="66"/>
      <c r="I27" s="66"/>
      <c r="J27" s="66"/>
      <c r="K27" s="66"/>
      <c r="L27" s="66"/>
      <c r="M27" s="66"/>
      <c r="N27" s="66"/>
      <c r="O27" s="76"/>
      <c r="P27" s="66"/>
    </row>
    <row r="28" spans="1:16" ht="15" thickBot="1" x14ac:dyDescent="0.4">
      <c r="B28" s="59">
        <v>2004</v>
      </c>
      <c r="C28" s="66"/>
      <c r="D28" s="66"/>
      <c r="E28" s="66"/>
      <c r="F28" s="66"/>
      <c r="G28" s="66"/>
      <c r="H28" s="66"/>
      <c r="I28" s="66"/>
      <c r="J28" s="66"/>
      <c r="K28" s="66"/>
      <c r="L28" s="66"/>
      <c r="M28" s="66"/>
      <c r="N28" s="66"/>
      <c r="O28" s="76"/>
      <c r="P28" s="66"/>
    </row>
    <row r="29" spans="1:16" ht="15" thickBot="1" x14ac:dyDescent="0.4">
      <c r="B29" s="59">
        <v>2003</v>
      </c>
      <c r="C29" s="66"/>
      <c r="D29" s="66"/>
      <c r="E29" s="66"/>
      <c r="F29" s="66"/>
      <c r="G29" s="66"/>
      <c r="H29" s="66"/>
      <c r="I29" s="66"/>
      <c r="J29" s="66"/>
      <c r="K29" s="66"/>
      <c r="L29" s="66"/>
      <c r="M29" s="66"/>
      <c r="N29" s="66"/>
      <c r="O29" s="76"/>
      <c r="P29" s="66"/>
    </row>
    <row r="30" spans="1:16" ht="15" thickBot="1" x14ac:dyDescent="0.4">
      <c r="A30" s="24"/>
      <c r="B30" s="33"/>
      <c r="C30" s="51"/>
      <c r="D30" s="51"/>
      <c r="E30" s="51"/>
      <c r="F30" s="51"/>
      <c r="G30" s="51"/>
      <c r="H30" s="51"/>
      <c r="I30" s="51"/>
      <c r="J30" s="51"/>
      <c r="K30" s="54"/>
      <c r="L30" s="54"/>
      <c r="M30" s="54"/>
      <c r="N30" s="54"/>
      <c r="O30" s="54"/>
      <c r="P30" s="35"/>
    </row>
    <row r="31" spans="1:16" ht="15" thickBot="1" x14ac:dyDescent="0.4">
      <c r="B31" s="52" t="s">
        <v>11</v>
      </c>
      <c r="C31" s="53"/>
      <c r="D31" s="71"/>
      <c r="E31" s="71"/>
      <c r="F31" s="71"/>
      <c r="G31" s="71"/>
      <c r="H31" s="6" t="s">
        <v>26</v>
      </c>
      <c r="I31" s="122"/>
      <c r="J31" s="122"/>
      <c r="K31" s="51"/>
      <c r="L31" s="51"/>
      <c r="M31" s="51"/>
      <c r="N31" s="51"/>
      <c r="O31" s="51"/>
      <c r="P31" s="36"/>
    </row>
    <row r="32" spans="1:16" ht="15.75" customHeight="1" thickBot="1" x14ac:dyDescent="0.4">
      <c r="A32" s="24"/>
      <c r="B32" s="33"/>
      <c r="C32" s="51"/>
      <c r="D32" s="51"/>
      <c r="E32" s="51"/>
      <c r="F32" s="51"/>
      <c r="G32" s="51"/>
      <c r="H32" s="51"/>
      <c r="I32" s="51"/>
      <c r="J32" s="51"/>
      <c r="K32" s="50"/>
      <c r="L32" s="50"/>
      <c r="M32" s="50"/>
      <c r="N32" s="50"/>
      <c r="O32" s="50"/>
      <c r="P32" s="37"/>
    </row>
    <row r="33" spans="1:19" ht="15.75" customHeight="1" thickBot="1" x14ac:dyDescent="0.4">
      <c r="A33" s="25"/>
      <c r="B33" s="34"/>
      <c r="C33" s="81" t="s">
        <v>104</v>
      </c>
      <c r="D33" s="82"/>
      <c r="E33" s="82"/>
      <c r="F33" s="82"/>
      <c r="G33" s="82"/>
      <c r="H33" s="82"/>
      <c r="I33" s="82"/>
      <c r="J33" s="82"/>
      <c r="K33" s="82"/>
      <c r="L33" s="82"/>
      <c r="M33" s="82"/>
      <c r="N33" s="82"/>
      <c r="O33" s="82"/>
      <c r="P33" s="83"/>
    </row>
    <row r="34" spans="1:19" ht="15" thickBot="1" x14ac:dyDescent="0.4">
      <c r="A34" s="25"/>
      <c r="B34" s="14" t="s">
        <v>5</v>
      </c>
      <c r="C34" s="15" t="s">
        <v>43</v>
      </c>
      <c r="D34" s="15" t="s">
        <v>44</v>
      </c>
      <c r="E34" s="15" t="s">
        <v>45</v>
      </c>
      <c r="F34" s="15" t="s">
        <v>46</v>
      </c>
      <c r="G34" s="15" t="s">
        <v>47</v>
      </c>
      <c r="H34" s="15" t="s">
        <v>78</v>
      </c>
      <c r="I34" s="15" t="s">
        <v>79</v>
      </c>
      <c r="J34" s="15" t="s">
        <v>80</v>
      </c>
      <c r="K34" s="16" t="s">
        <v>34</v>
      </c>
      <c r="L34" s="72" t="s">
        <v>33</v>
      </c>
      <c r="M34" s="72" t="s">
        <v>32</v>
      </c>
      <c r="N34" s="72" t="s">
        <v>31</v>
      </c>
      <c r="O34" s="15" t="s">
        <v>49</v>
      </c>
      <c r="P34" s="16" t="s">
        <v>50</v>
      </c>
    </row>
    <row r="35" spans="1:19" ht="15" thickBot="1" x14ac:dyDescent="0.4">
      <c r="A35" s="30"/>
      <c r="B35" s="32">
        <v>2016</v>
      </c>
      <c r="C35" s="57"/>
      <c r="D35" s="57"/>
      <c r="E35" s="57"/>
      <c r="F35" s="57"/>
      <c r="G35" s="57"/>
      <c r="H35" s="57"/>
      <c r="I35" s="57"/>
      <c r="J35" s="57"/>
      <c r="K35" s="57"/>
      <c r="L35" s="57"/>
      <c r="M35" s="57"/>
      <c r="N35" s="57"/>
      <c r="O35" s="57"/>
      <c r="P35" s="57"/>
      <c r="S35" s="58"/>
    </row>
    <row r="36" spans="1:19" ht="15" thickBot="1" x14ac:dyDescent="0.4">
      <c r="A36" s="30"/>
      <c r="B36" s="32">
        <v>2010</v>
      </c>
      <c r="C36" s="56"/>
      <c r="D36" s="56"/>
      <c r="E36" s="56"/>
      <c r="F36" s="56"/>
      <c r="G36" s="56"/>
      <c r="H36" s="56"/>
      <c r="I36" s="56"/>
      <c r="J36" s="56"/>
      <c r="K36" s="56"/>
      <c r="L36" s="56"/>
      <c r="M36" s="56"/>
      <c r="N36" s="56"/>
      <c r="O36" s="57"/>
      <c r="P36" s="57"/>
    </row>
    <row r="37" spans="1:19" ht="15" thickBot="1" x14ac:dyDescent="0.4">
      <c r="A37" s="30"/>
      <c r="B37" s="32">
        <v>2005</v>
      </c>
      <c r="C37" s="57"/>
      <c r="D37" s="57"/>
      <c r="E37" s="57"/>
      <c r="F37" s="57"/>
      <c r="G37" s="57"/>
      <c r="H37" s="57"/>
      <c r="I37" s="57"/>
      <c r="J37" s="57"/>
      <c r="K37" s="57"/>
      <c r="L37" s="57"/>
      <c r="M37" s="57"/>
      <c r="N37" s="57"/>
      <c r="O37" s="57"/>
      <c r="P37" s="57"/>
    </row>
    <row r="38" spans="1:19" ht="15" thickBot="1" x14ac:dyDescent="0.4">
      <c r="A38" s="24"/>
      <c r="B38" s="33"/>
      <c r="C38" s="51"/>
      <c r="D38" s="51"/>
      <c r="E38" s="51"/>
      <c r="F38" s="51"/>
      <c r="G38" s="51"/>
      <c r="H38" s="12"/>
      <c r="I38" s="3"/>
      <c r="J38" s="3"/>
      <c r="K38" s="3"/>
      <c r="L38" s="73"/>
      <c r="M38" s="73"/>
      <c r="N38" s="73"/>
      <c r="O38" s="22"/>
      <c r="P38" s="35"/>
    </row>
    <row r="39" spans="1:19" ht="15" thickBot="1" x14ac:dyDescent="0.4">
      <c r="B39" s="52" t="s">
        <v>10</v>
      </c>
      <c r="C39" s="53"/>
      <c r="D39" s="71"/>
      <c r="E39" s="71"/>
      <c r="F39" s="71"/>
      <c r="G39" s="71"/>
      <c r="H39" s="6" t="s">
        <v>87</v>
      </c>
      <c r="I39" s="123"/>
      <c r="J39" s="123"/>
      <c r="K39" s="17"/>
      <c r="L39" s="74"/>
      <c r="M39" s="74"/>
      <c r="N39" s="74"/>
      <c r="O39" s="4"/>
      <c r="P39" s="36"/>
    </row>
    <row r="40" spans="1:19" ht="15.75" customHeight="1" thickBot="1" x14ac:dyDescent="0.4">
      <c r="A40" s="24"/>
      <c r="B40" s="33"/>
      <c r="C40" s="51"/>
      <c r="D40" s="51"/>
      <c r="E40" s="51"/>
      <c r="F40" s="51"/>
      <c r="G40" s="51"/>
      <c r="H40" s="12"/>
      <c r="I40" s="18"/>
      <c r="J40" s="18"/>
      <c r="K40" s="18"/>
      <c r="L40" s="75"/>
      <c r="M40" s="75"/>
      <c r="N40" s="75"/>
      <c r="O40" s="7"/>
      <c r="P40" s="37"/>
    </row>
    <row r="41" spans="1:19" ht="15.75" customHeight="1" thickBot="1" x14ac:dyDescent="0.4">
      <c r="A41" s="25"/>
      <c r="B41" s="34"/>
      <c r="C41" s="81" t="s">
        <v>103</v>
      </c>
      <c r="D41" s="82"/>
      <c r="E41" s="82"/>
      <c r="F41" s="82"/>
      <c r="G41" s="82"/>
      <c r="H41" s="82"/>
      <c r="I41" s="82"/>
      <c r="J41" s="82"/>
      <c r="K41" s="82"/>
      <c r="L41" s="82"/>
      <c r="M41" s="82"/>
      <c r="N41" s="82"/>
      <c r="O41" s="82"/>
      <c r="P41" s="83"/>
    </row>
    <row r="42" spans="1:19" ht="15" thickBot="1" x14ac:dyDescent="0.4">
      <c r="A42" s="25"/>
      <c r="B42" s="14" t="s">
        <v>5</v>
      </c>
      <c r="C42" s="15" t="s">
        <v>43</v>
      </c>
      <c r="D42" s="15" t="s">
        <v>44</v>
      </c>
      <c r="E42" s="15" t="s">
        <v>45</v>
      </c>
      <c r="F42" s="15" t="s">
        <v>46</v>
      </c>
      <c r="G42" s="15" t="s">
        <v>47</v>
      </c>
      <c r="H42" s="15" t="s">
        <v>78</v>
      </c>
      <c r="I42" s="15" t="s">
        <v>79</v>
      </c>
      <c r="J42" s="15" t="s">
        <v>80</v>
      </c>
      <c r="K42" s="16" t="s">
        <v>34</v>
      </c>
      <c r="L42" s="72" t="s">
        <v>33</v>
      </c>
      <c r="M42" s="72" t="s">
        <v>32</v>
      </c>
      <c r="N42" s="72" t="s">
        <v>31</v>
      </c>
      <c r="O42" s="15" t="s">
        <v>49</v>
      </c>
      <c r="P42" s="16" t="s">
        <v>50</v>
      </c>
    </row>
    <row r="43" spans="1:19" ht="15" thickBot="1" x14ac:dyDescent="0.4">
      <c r="A43" s="30"/>
      <c r="B43" s="32">
        <v>2016</v>
      </c>
      <c r="C43" s="77">
        <v>1.165602</v>
      </c>
      <c r="D43" s="77">
        <v>7.3821459999999997</v>
      </c>
      <c r="E43" s="77">
        <v>4.2738740000000002</v>
      </c>
      <c r="F43" s="77">
        <v>8.9362819999999985E-3</v>
      </c>
      <c r="G43" s="77">
        <v>1.554136</v>
      </c>
      <c r="H43" s="77">
        <v>5.439476</v>
      </c>
      <c r="I43" s="77">
        <v>6.2165439999999998</v>
      </c>
      <c r="J43" s="77">
        <v>12.433088</v>
      </c>
      <c r="K43" s="77">
        <v>0.12433088</v>
      </c>
      <c r="L43" s="77">
        <v>9.7133499999999998E-2</v>
      </c>
      <c r="M43" s="77">
        <v>7.3821460000000005E-2</v>
      </c>
      <c r="N43" s="77">
        <v>7.3821460000000015E-5</v>
      </c>
      <c r="O43" s="77">
        <v>3.4968060000000004E-4</v>
      </c>
      <c r="P43" s="77">
        <v>1.9426699999999999</v>
      </c>
    </row>
    <row r="44" spans="1:19" ht="15" thickBot="1" x14ac:dyDescent="0.4">
      <c r="B44" s="59">
        <v>2015</v>
      </c>
      <c r="C44" s="76">
        <v>0.946797</v>
      </c>
      <c r="D44" s="76">
        <v>5.9963810000000004</v>
      </c>
      <c r="E44" s="76">
        <v>3.4715889999999998</v>
      </c>
      <c r="F44" s="76">
        <v>7.2587770000000001E-3</v>
      </c>
      <c r="G44" s="76">
        <v>1.2623960000000001</v>
      </c>
      <c r="H44" s="76">
        <v>4.4183859999999999</v>
      </c>
      <c r="I44" s="76">
        <v>5.0495840000000003</v>
      </c>
      <c r="J44" s="76">
        <v>10.099168000000001</v>
      </c>
      <c r="K44" s="76">
        <v>0.10099168</v>
      </c>
      <c r="L44" s="76">
        <v>7.8899750000000005E-2</v>
      </c>
      <c r="M44" s="76">
        <v>5.9963809999999999E-2</v>
      </c>
      <c r="N44" s="76">
        <v>5.9963810000000004E-5</v>
      </c>
      <c r="O44" s="76">
        <v>2.8403910000000002E-4</v>
      </c>
      <c r="P44" s="76">
        <v>1.577995</v>
      </c>
    </row>
    <row r="45" spans="1:19" ht="15" thickBot="1" x14ac:dyDescent="0.4">
      <c r="B45" s="59">
        <v>2014</v>
      </c>
      <c r="C45" s="76">
        <v>0.57681899999999997</v>
      </c>
      <c r="D45" s="76">
        <v>3.653187</v>
      </c>
      <c r="E45" s="76">
        <v>2.1150030000000002</v>
      </c>
      <c r="F45" s="76">
        <v>4.4222789999999994E-3</v>
      </c>
      <c r="G45" s="76">
        <v>0.769092</v>
      </c>
      <c r="H45" s="76">
        <v>2.6918220000000002</v>
      </c>
      <c r="I45" s="76">
        <v>3.076368</v>
      </c>
      <c r="J45" s="76">
        <v>6.152736</v>
      </c>
      <c r="K45" s="76">
        <v>6.1527360000000003E-2</v>
      </c>
      <c r="L45" s="76">
        <v>4.806825E-2</v>
      </c>
      <c r="M45" s="76">
        <v>3.6531870000000001E-2</v>
      </c>
      <c r="N45" s="76">
        <v>3.6531870000000006E-5</v>
      </c>
      <c r="O45" s="76">
        <v>1.730457E-4</v>
      </c>
      <c r="P45" s="76">
        <v>0.96136500000000003</v>
      </c>
    </row>
    <row r="46" spans="1:19" ht="15" thickBot="1" x14ac:dyDescent="0.4">
      <c r="B46" s="59">
        <v>2013</v>
      </c>
      <c r="C46" s="76">
        <v>0.55348200000000003</v>
      </c>
      <c r="D46" s="76">
        <v>3.5053860000000001</v>
      </c>
      <c r="E46" s="76">
        <v>2.0294340000000002</v>
      </c>
      <c r="F46" s="76">
        <v>4.2433619999999997E-3</v>
      </c>
      <c r="G46" s="76">
        <v>0.73797599999999997</v>
      </c>
      <c r="H46" s="76">
        <v>2.582916</v>
      </c>
      <c r="I46" s="76">
        <v>2.9519039999999999</v>
      </c>
      <c r="J46" s="76">
        <v>5.9038079999999997</v>
      </c>
      <c r="K46" s="76">
        <v>5.903808E-2</v>
      </c>
      <c r="L46" s="76">
        <v>4.6123499999999998E-2</v>
      </c>
      <c r="M46" s="76">
        <v>3.5053859999999999E-2</v>
      </c>
      <c r="N46" s="76">
        <v>3.5053860000000004E-5</v>
      </c>
      <c r="O46" s="76">
        <v>1.660446E-4</v>
      </c>
      <c r="P46" s="76">
        <v>0.92247000000000001</v>
      </c>
    </row>
    <row r="47" spans="1:19" ht="15" thickBot="1" x14ac:dyDescent="0.4">
      <c r="B47" s="59">
        <v>2012</v>
      </c>
      <c r="C47" s="76">
        <v>0.46663500000000002</v>
      </c>
      <c r="D47" s="76">
        <v>2.955355</v>
      </c>
      <c r="E47" s="76">
        <v>1.710995</v>
      </c>
      <c r="F47" s="76">
        <v>3.5775349999999997E-3</v>
      </c>
      <c r="G47" s="76">
        <v>0.62217999999999996</v>
      </c>
      <c r="H47" s="76">
        <v>2.1776300000000002</v>
      </c>
      <c r="I47" s="76">
        <v>2.4887199999999998</v>
      </c>
      <c r="J47" s="76">
        <v>4.9774399999999996</v>
      </c>
      <c r="K47" s="76">
        <v>4.9774400000000003E-2</v>
      </c>
      <c r="L47" s="76">
        <v>3.8886249999999997E-2</v>
      </c>
      <c r="M47" s="76">
        <v>2.9553550000000001E-2</v>
      </c>
      <c r="N47" s="76">
        <v>2.9553550000000001E-5</v>
      </c>
      <c r="O47" s="76">
        <v>1.399905E-4</v>
      </c>
      <c r="P47" s="76">
        <v>0.777725</v>
      </c>
    </row>
    <row r="48" spans="1:19" ht="15" thickBot="1" x14ac:dyDescent="0.4">
      <c r="B48" s="59">
        <v>2011</v>
      </c>
      <c r="C48" s="76">
        <v>0.38323200000000002</v>
      </c>
      <c r="D48" s="76">
        <v>2.427136</v>
      </c>
      <c r="E48" s="76">
        <v>1.405184</v>
      </c>
      <c r="F48" s="76">
        <v>2.9381120000000001E-3</v>
      </c>
      <c r="G48" s="76">
        <v>0.51097599999999999</v>
      </c>
      <c r="H48" s="76">
        <v>1.788416</v>
      </c>
      <c r="I48" s="76">
        <v>2.0439039999999999</v>
      </c>
      <c r="J48" s="76">
        <v>4.0878079999999999</v>
      </c>
      <c r="K48" s="76">
        <v>4.0878079999999997E-2</v>
      </c>
      <c r="L48" s="76">
        <v>3.1935999999999999E-2</v>
      </c>
      <c r="M48" s="76">
        <v>2.4271359999999999E-2</v>
      </c>
      <c r="N48" s="76">
        <v>2.427136E-5</v>
      </c>
      <c r="O48" s="76">
        <v>1.149696E-4</v>
      </c>
      <c r="P48" s="76">
        <v>0.63871999999999995</v>
      </c>
    </row>
    <row r="49" spans="1:16" ht="15" thickBot="1" x14ac:dyDescent="0.4">
      <c r="B49" s="59">
        <v>2010</v>
      </c>
      <c r="C49" s="76">
        <v>0.35431499999999999</v>
      </c>
      <c r="D49" s="76">
        <v>2.243995</v>
      </c>
      <c r="E49" s="76">
        <v>1.2991550000000001</v>
      </c>
      <c r="F49" s="76">
        <v>2.7164149999999998E-3</v>
      </c>
      <c r="G49" s="76">
        <v>0.47242000000000001</v>
      </c>
      <c r="H49" s="76">
        <v>1.65347</v>
      </c>
      <c r="I49" s="76">
        <v>1.88968</v>
      </c>
      <c r="J49" s="76">
        <v>3.7793600000000001</v>
      </c>
      <c r="K49" s="76">
        <v>3.7793599999999997E-2</v>
      </c>
      <c r="L49" s="76">
        <v>2.952625E-2</v>
      </c>
      <c r="M49" s="76">
        <v>2.243995E-2</v>
      </c>
      <c r="N49" s="76">
        <v>2.2439949999999998E-5</v>
      </c>
      <c r="O49" s="76">
        <v>1.062945E-4</v>
      </c>
      <c r="P49" s="76">
        <v>0.59052499999999997</v>
      </c>
    </row>
    <row r="50" spans="1:16" ht="15" thickBot="1" x14ac:dyDescent="0.4">
      <c r="B50" s="59">
        <v>2009</v>
      </c>
      <c r="C50" s="76">
        <v>0.265017</v>
      </c>
      <c r="D50" s="76">
        <v>1.6784410000000001</v>
      </c>
      <c r="E50" s="76">
        <v>0.97172899999999995</v>
      </c>
      <c r="F50" s="76">
        <v>2.0317970000000001E-3</v>
      </c>
      <c r="G50" s="76">
        <v>0.353356</v>
      </c>
      <c r="H50" s="76">
        <v>1.2367459999999999</v>
      </c>
      <c r="I50" s="76">
        <v>1.413424</v>
      </c>
      <c r="J50" s="76">
        <v>2.826848</v>
      </c>
      <c r="K50" s="76">
        <v>2.8268479999999999E-2</v>
      </c>
      <c r="L50" s="76">
        <v>2.208475E-2</v>
      </c>
      <c r="M50" s="76">
        <v>1.678441E-2</v>
      </c>
      <c r="N50" s="76">
        <v>1.6784410000000002E-5</v>
      </c>
      <c r="O50" s="76">
        <v>7.9505100000000012E-5</v>
      </c>
      <c r="P50" s="76">
        <v>0.441695</v>
      </c>
    </row>
    <row r="51" spans="1:16" ht="15" thickBot="1" x14ac:dyDescent="0.4">
      <c r="B51" s="59">
        <v>2008</v>
      </c>
      <c r="C51" s="76">
        <v>0.213921</v>
      </c>
      <c r="D51" s="76">
        <v>1.354833</v>
      </c>
      <c r="E51" s="76">
        <v>0.78437699999999999</v>
      </c>
      <c r="F51" s="76">
        <v>1.6400609999999999E-3</v>
      </c>
      <c r="G51" s="76">
        <v>0.28522799999999998</v>
      </c>
      <c r="H51" s="76">
        <v>0.99829800000000002</v>
      </c>
      <c r="I51" s="76">
        <v>1.1409119999999999</v>
      </c>
      <c r="J51" s="76">
        <v>2.2818239999999999</v>
      </c>
      <c r="K51" s="76">
        <v>2.281824E-2</v>
      </c>
      <c r="L51" s="76">
        <v>1.7826749999999999E-2</v>
      </c>
      <c r="M51" s="76">
        <v>1.3548330000000001E-2</v>
      </c>
      <c r="N51" s="76">
        <v>1.3548330000000002E-5</v>
      </c>
      <c r="O51" s="76">
        <v>6.4176299999999997E-5</v>
      </c>
      <c r="P51" s="76">
        <v>0.35653499999999999</v>
      </c>
    </row>
    <row r="52" spans="1:16" ht="15" thickBot="1" x14ac:dyDescent="0.4">
      <c r="B52" s="59">
        <v>2007</v>
      </c>
      <c r="C52" s="76">
        <v>0.20108699999999999</v>
      </c>
      <c r="D52" s="76">
        <v>1.2735510000000001</v>
      </c>
      <c r="E52" s="76">
        <v>0.73731899999999995</v>
      </c>
      <c r="F52" s="76">
        <v>1.5416669999999998E-3</v>
      </c>
      <c r="G52" s="76">
        <v>0.26811600000000002</v>
      </c>
      <c r="H52" s="76">
        <v>0.93840599999999996</v>
      </c>
      <c r="I52" s="76">
        <v>1.0724640000000001</v>
      </c>
      <c r="J52" s="76">
        <v>2.1449280000000002</v>
      </c>
      <c r="K52" s="76">
        <v>2.1449280000000001E-2</v>
      </c>
      <c r="L52" s="76">
        <v>1.6757250000000001E-2</v>
      </c>
      <c r="M52" s="76">
        <v>1.273551E-2</v>
      </c>
      <c r="N52" s="76">
        <v>1.2735510000000001E-5</v>
      </c>
      <c r="O52" s="76">
        <v>6.0326099999999998E-5</v>
      </c>
      <c r="P52" s="76">
        <v>0.33514500000000003</v>
      </c>
    </row>
    <row r="53" spans="1:16" ht="15" thickBot="1" x14ac:dyDescent="0.4">
      <c r="B53" s="59">
        <v>2006</v>
      </c>
      <c r="C53" s="76">
        <v>0.204537</v>
      </c>
      <c r="D53" s="76">
        <v>1.295401</v>
      </c>
      <c r="E53" s="76">
        <v>0.749969</v>
      </c>
      <c r="F53" s="76">
        <v>1.5681169999999999E-3</v>
      </c>
      <c r="G53" s="76">
        <v>0.27271600000000001</v>
      </c>
      <c r="H53" s="76">
        <v>0.95450599999999997</v>
      </c>
      <c r="I53" s="76">
        <v>1.0908640000000001</v>
      </c>
      <c r="J53" s="76">
        <v>2.1817280000000001</v>
      </c>
      <c r="K53" s="76">
        <v>2.1817280000000001E-2</v>
      </c>
      <c r="L53" s="76">
        <v>1.7044750000000001E-2</v>
      </c>
      <c r="M53" s="76">
        <v>1.295401E-2</v>
      </c>
      <c r="N53" s="76">
        <v>1.2954010000000001E-5</v>
      </c>
      <c r="O53" s="76">
        <v>6.1361100000000004E-5</v>
      </c>
      <c r="P53" s="76">
        <v>0.340895</v>
      </c>
    </row>
    <row r="54" spans="1:16" ht="15" thickBot="1" x14ac:dyDescent="0.4">
      <c r="B54" s="59">
        <v>2005</v>
      </c>
      <c r="C54" s="76">
        <v>0.188529</v>
      </c>
      <c r="D54" s="76">
        <v>1.1940170000000001</v>
      </c>
      <c r="E54" s="76">
        <v>0.69127300000000003</v>
      </c>
      <c r="F54" s="76">
        <v>1.4453889999999998E-3</v>
      </c>
      <c r="G54" s="76">
        <v>0.25137199999999998</v>
      </c>
      <c r="H54" s="76">
        <v>0.87980199999999997</v>
      </c>
      <c r="I54" s="76">
        <v>1.0054879999999999</v>
      </c>
      <c r="J54" s="76">
        <v>2.0109759999999999</v>
      </c>
      <c r="K54" s="76">
        <v>2.0109760000000001E-2</v>
      </c>
      <c r="L54" s="76">
        <v>1.5710749999999999E-2</v>
      </c>
      <c r="M54" s="76">
        <v>1.194017E-2</v>
      </c>
      <c r="N54" s="76">
        <v>1.1940170000000001E-5</v>
      </c>
      <c r="O54" s="76">
        <v>5.6558700000000005E-5</v>
      </c>
      <c r="P54" s="76">
        <v>0.31421500000000002</v>
      </c>
    </row>
    <row r="55" spans="1:16" ht="15" thickBot="1" x14ac:dyDescent="0.4">
      <c r="B55" s="59">
        <v>2004</v>
      </c>
      <c r="C55" s="76">
        <v>0.193887</v>
      </c>
      <c r="D55" s="76">
        <v>1.227951</v>
      </c>
      <c r="E55" s="76">
        <v>0.71091899999999997</v>
      </c>
      <c r="F55" s="76">
        <v>1.4864669999999998E-3</v>
      </c>
      <c r="G55" s="76">
        <v>0.25851600000000002</v>
      </c>
      <c r="H55" s="76">
        <v>0.904806</v>
      </c>
      <c r="I55" s="76">
        <v>1.0340640000000001</v>
      </c>
      <c r="J55" s="76">
        <v>2.0681280000000002</v>
      </c>
      <c r="K55" s="76">
        <v>2.068128E-2</v>
      </c>
      <c r="L55" s="76">
        <v>1.6157250000000001E-2</v>
      </c>
      <c r="M55" s="76">
        <v>1.227951E-2</v>
      </c>
      <c r="N55" s="76">
        <v>1.2279510000000001E-5</v>
      </c>
      <c r="O55" s="76">
        <v>5.8166099999999999E-5</v>
      </c>
      <c r="P55" s="76">
        <v>0.32314500000000002</v>
      </c>
    </row>
    <row r="56" spans="1:16" ht="15" thickBot="1" x14ac:dyDescent="0.4">
      <c r="B56" s="59">
        <v>2003</v>
      </c>
      <c r="C56" s="76">
        <v>0.200487</v>
      </c>
      <c r="D56" s="76">
        <v>1.2697510000000001</v>
      </c>
      <c r="E56" s="76">
        <v>0.73511899999999997</v>
      </c>
      <c r="F56" s="76">
        <v>1.537067E-3</v>
      </c>
      <c r="G56" s="76">
        <v>0.267316</v>
      </c>
      <c r="H56" s="76">
        <v>0.93560600000000005</v>
      </c>
      <c r="I56" s="76">
        <v>1.069264</v>
      </c>
      <c r="J56" s="76">
        <v>2.138528</v>
      </c>
      <c r="K56" s="76">
        <v>2.138528E-2</v>
      </c>
      <c r="L56" s="76">
        <v>1.670725E-2</v>
      </c>
      <c r="M56" s="76">
        <v>1.269751E-2</v>
      </c>
      <c r="N56" s="76">
        <v>1.2697510000000002E-5</v>
      </c>
      <c r="O56" s="76">
        <v>6.0146099999999997E-5</v>
      </c>
      <c r="P56" s="76">
        <v>0.33414500000000003</v>
      </c>
    </row>
    <row r="57" spans="1:16" ht="15" thickBot="1" x14ac:dyDescent="0.4">
      <c r="A57" s="24"/>
      <c r="B57" s="33"/>
      <c r="C57" s="51"/>
      <c r="D57" s="51"/>
      <c r="E57" s="51"/>
      <c r="F57" s="51"/>
      <c r="G57" s="51"/>
      <c r="H57" s="12"/>
      <c r="I57" s="54"/>
      <c r="J57" s="54"/>
      <c r="K57" s="54"/>
      <c r="L57" s="54"/>
      <c r="M57" s="54"/>
      <c r="N57" s="54"/>
      <c r="O57" s="54"/>
      <c r="P57" s="35"/>
    </row>
    <row r="58" spans="1:16" ht="15" thickBot="1" x14ac:dyDescent="0.4">
      <c r="B58" s="52" t="s">
        <v>12</v>
      </c>
      <c r="C58" s="53"/>
      <c r="D58" s="71"/>
      <c r="E58" s="71"/>
      <c r="F58" s="71"/>
      <c r="G58" s="71"/>
      <c r="H58" s="13" t="s">
        <v>20</v>
      </c>
      <c r="I58" s="124"/>
      <c r="J58" s="124"/>
      <c r="K58" s="51"/>
      <c r="L58" s="51"/>
      <c r="M58" s="51"/>
      <c r="N58" s="51"/>
      <c r="O58" s="51"/>
      <c r="P58" s="36"/>
    </row>
    <row r="59" spans="1:16" ht="15" thickBot="1" x14ac:dyDescent="0.4">
      <c r="A59" s="24"/>
      <c r="B59" s="38"/>
      <c r="C59" s="50"/>
      <c r="D59" s="50"/>
      <c r="E59" s="50"/>
      <c r="F59" s="50"/>
      <c r="G59" s="50"/>
      <c r="H59" s="12"/>
      <c r="I59" s="50"/>
      <c r="J59" s="50"/>
      <c r="K59" s="50"/>
      <c r="L59" s="50"/>
      <c r="M59" s="50"/>
      <c r="N59" s="50"/>
      <c r="O59" s="50"/>
      <c r="P59" s="37"/>
    </row>
    <row r="60" spans="1:16" x14ac:dyDescent="0.35">
      <c r="B60" s="10"/>
      <c r="C60" s="10"/>
      <c r="H60" s="10"/>
      <c r="I60" s="10"/>
      <c r="J60" s="10"/>
      <c r="K60" s="10"/>
      <c r="L60" s="10"/>
      <c r="M60" s="10"/>
      <c r="N60" s="10"/>
      <c r="O60" s="10"/>
    </row>
    <row r="61" spans="1:16" x14ac:dyDescent="0.35">
      <c r="B61" s="10"/>
      <c r="C61" s="10"/>
      <c r="H61" s="10"/>
      <c r="I61" s="10"/>
      <c r="J61" s="10"/>
      <c r="K61" s="10"/>
      <c r="L61" s="10"/>
      <c r="M61" s="10"/>
      <c r="N61" s="10"/>
      <c r="O61" s="10"/>
    </row>
    <row r="62" spans="1:16" x14ac:dyDescent="0.35">
      <c r="B62" s="10"/>
      <c r="C62" s="10"/>
      <c r="H62" s="10"/>
      <c r="I62" s="10"/>
      <c r="J62" s="10"/>
      <c r="K62" s="10"/>
      <c r="L62" s="10"/>
      <c r="M62" s="10"/>
      <c r="N62" s="10"/>
      <c r="O62" s="10"/>
    </row>
    <row r="63" spans="1:16" x14ac:dyDescent="0.35">
      <c r="B63" s="10"/>
      <c r="C63" s="10"/>
      <c r="H63" s="10"/>
      <c r="I63" s="10"/>
      <c r="J63" s="10"/>
      <c r="K63" s="10"/>
      <c r="L63" s="10"/>
      <c r="M63" s="10"/>
      <c r="N63" s="10"/>
      <c r="O63" s="10"/>
    </row>
  </sheetData>
  <mergeCells count="6">
    <mergeCell ref="C41:P41"/>
    <mergeCell ref="C10:P10"/>
    <mergeCell ref="C11:P11"/>
    <mergeCell ref="C12:P12"/>
    <mergeCell ref="C14:P14"/>
    <mergeCell ref="C33:P33"/>
  </mergeCells>
  <pageMargins left="0.7" right="0.7" top="0.78740157499999996" bottom="0.78740157499999996"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8"/>
  <sheetViews>
    <sheetView zoomScale="70" zoomScaleNormal="70" workbookViewId="0">
      <selection activeCell="B5" sqref="B5"/>
    </sheetView>
  </sheetViews>
  <sheetFormatPr baseColWidth="10" defaultRowHeight="14.5" x14ac:dyDescent="0.35"/>
  <cols>
    <col min="2" max="2" width="11.08984375" bestFit="1" customWidth="1"/>
    <col min="3" max="10" width="11.08984375" customWidth="1"/>
    <col min="11" max="13" width="11" bestFit="1" customWidth="1"/>
    <col min="14" max="14" width="10.453125" customWidth="1"/>
    <col min="15" max="15" width="11" customWidth="1"/>
    <col min="16" max="16" width="14.08984375" bestFit="1" customWidth="1"/>
  </cols>
  <sheetData>
    <row r="1" spans="1:30" x14ac:dyDescent="0.35">
      <c r="A1" s="120" t="s">
        <v>91</v>
      </c>
      <c r="B1" s="120"/>
      <c r="C1" s="120"/>
      <c r="D1" s="120"/>
      <c r="E1" s="120"/>
      <c r="F1" s="120"/>
      <c r="G1" s="120"/>
      <c r="H1" s="120"/>
      <c r="I1" s="120"/>
      <c r="J1" s="120"/>
      <c r="K1" s="120"/>
      <c r="L1" s="120"/>
      <c r="M1" s="120"/>
    </row>
    <row r="2" spans="1:30" x14ac:dyDescent="0.35">
      <c r="A2" s="120" t="s">
        <v>92</v>
      </c>
      <c r="B2" s="120"/>
      <c r="C2" s="120"/>
      <c r="D2" s="120"/>
      <c r="E2" s="120"/>
      <c r="F2" s="120"/>
      <c r="G2" s="120"/>
      <c r="H2" s="120"/>
      <c r="I2" s="120"/>
      <c r="J2" s="120"/>
      <c r="K2" s="120"/>
      <c r="L2" s="120"/>
      <c r="M2" s="120"/>
    </row>
    <row r="3" spans="1:30" ht="15" thickBot="1" x14ac:dyDescent="0.4"/>
    <row r="4" spans="1:30" ht="44" thickBot="1" x14ac:dyDescent="0.4">
      <c r="B4" s="11" t="s">
        <v>124</v>
      </c>
      <c r="C4" s="11" t="s">
        <v>43</v>
      </c>
      <c r="D4" s="11" t="s">
        <v>44</v>
      </c>
      <c r="E4" s="11" t="s">
        <v>45</v>
      </c>
      <c r="F4" s="11" t="s">
        <v>46</v>
      </c>
      <c r="G4" s="11" t="s">
        <v>47</v>
      </c>
      <c r="H4" s="11" t="s">
        <v>78</v>
      </c>
      <c r="I4" s="11" t="s">
        <v>79</v>
      </c>
      <c r="J4" s="11" t="s">
        <v>80</v>
      </c>
      <c r="K4" s="11" t="s">
        <v>34</v>
      </c>
      <c r="L4" s="11" t="s">
        <v>33</v>
      </c>
      <c r="M4" s="11" t="s">
        <v>32</v>
      </c>
      <c r="N4" s="11" t="s">
        <v>31</v>
      </c>
      <c r="O4" s="11" t="s">
        <v>49</v>
      </c>
      <c r="P4" s="11" t="s">
        <v>50</v>
      </c>
      <c r="S4" s="96" t="s">
        <v>100</v>
      </c>
      <c r="T4" s="97"/>
      <c r="U4" s="97"/>
      <c r="V4" s="97"/>
      <c r="W4" s="97"/>
      <c r="X4" s="97"/>
      <c r="Y4" s="97"/>
      <c r="Z4" s="97"/>
      <c r="AA4" s="97"/>
      <c r="AB4" s="97"/>
      <c r="AC4" s="97"/>
      <c r="AD4" s="98"/>
    </row>
    <row r="5" spans="1:30" x14ac:dyDescent="0.35">
      <c r="A5">
        <v>2016</v>
      </c>
      <c r="B5" s="125">
        <v>388534</v>
      </c>
      <c r="C5" s="126">
        <f>$B5*S$6/1000000000</f>
        <v>1.165602</v>
      </c>
      <c r="D5" s="126">
        <f>$B5*T$6/1000000</f>
        <v>7.3821459999999997</v>
      </c>
      <c r="E5" s="126">
        <f>$B5*U$6/1000000</f>
        <v>4.2738740000000002</v>
      </c>
      <c r="F5" s="126">
        <f>$B5*V$6/1000000</f>
        <v>8.9362819999999985E-3</v>
      </c>
      <c r="G5" s="126">
        <f>$B5*W$6/1000000</f>
        <v>1.554136</v>
      </c>
      <c r="H5" s="126">
        <f>$B5*X$6/1000000</f>
        <v>5.439476</v>
      </c>
      <c r="I5" s="126">
        <f>$B5*Y$6/1000000</f>
        <v>6.2165439999999998</v>
      </c>
      <c r="J5" s="126">
        <f>$B5*Z$6/1000000</f>
        <v>12.433088</v>
      </c>
      <c r="K5" s="127">
        <f>$B5*AA$6/1000000000</f>
        <v>0.12433088</v>
      </c>
      <c r="L5" s="127">
        <f>$B5*AB$6/1000000000</f>
        <v>9.7133499999999998E-2</v>
      </c>
      <c r="M5" s="127">
        <f>$B5*AC$6/1000000000</f>
        <v>7.3821460000000005E-2</v>
      </c>
      <c r="N5" s="127">
        <f>M5*$AC$8/100</f>
        <v>7.3821460000000015E-5</v>
      </c>
      <c r="O5" s="127">
        <f>$B5*S$8/1000000000</f>
        <v>3.4968060000000004E-4</v>
      </c>
      <c r="P5" s="126">
        <f>$B5*V$8/1000000</f>
        <v>1.9426699999999999</v>
      </c>
      <c r="S5" s="105" t="s">
        <v>53</v>
      </c>
      <c r="T5" s="99" t="s">
        <v>54</v>
      </c>
      <c r="U5" s="99" t="s">
        <v>55</v>
      </c>
      <c r="V5" s="99" t="s">
        <v>56</v>
      </c>
      <c r="W5" s="99" t="s">
        <v>57</v>
      </c>
      <c r="X5" s="99" t="s">
        <v>64</v>
      </c>
      <c r="Y5" s="99" t="s">
        <v>65</v>
      </c>
      <c r="Z5" s="99" t="s">
        <v>66</v>
      </c>
      <c r="AA5" s="99" t="s">
        <v>25</v>
      </c>
      <c r="AB5" s="99" t="s">
        <v>19</v>
      </c>
      <c r="AC5" s="99" t="s">
        <v>7</v>
      </c>
      <c r="AD5" s="100" t="s">
        <v>35</v>
      </c>
    </row>
    <row r="6" spans="1:30" ht="15" thickBot="1" x14ac:dyDescent="0.4">
      <c r="A6">
        <v>2015</v>
      </c>
      <c r="B6" s="125">
        <v>315599</v>
      </c>
      <c r="C6" s="126">
        <f>$B6*S$6/1000000000</f>
        <v>0.946797</v>
      </c>
      <c r="D6" s="126">
        <f>$B6*T$6/1000000</f>
        <v>5.9963810000000004</v>
      </c>
      <c r="E6" s="126">
        <f>$B6*U$6/1000000</f>
        <v>3.4715889999999998</v>
      </c>
      <c r="F6" s="126">
        <f>$B6*V$6/1000000</f>
        <v>7.2587770000000001E-3</v>
      </c>
      <c r="G6" s="126">
        <f>$B6*W$6/1000000</f>
        <v>1.2623960000000001</v>
      </c>
      <c r="H6" s="126">
        <f>$B6*X$6/1000000</f>
        <v>4.4183859999999999</v>
      </c>
      <c r="I6" s="126">
        <f>$B6*Y$6/1000000</f>
        <v>5.0495840000000003</v>
      </c>
      <c r="J6" s="126">
        <f>$B6*Z$6/1000000</f>
        <v>10.099168000000001</v>
      </c>
      <c r="K6" s="127">
        <f>$B6*AA$6/1000000000</f>
        <v>0.10099168</v>
      </c>
      <c r="L6" s="127">
        <f>$B6*AB$6/1000000000</f>
        <v>7.8899750000000005E-2</v>
      </c>
      <c r="M6" s="127">
        <f>$B6*AC$6/1000000000</f>
        <v>5.9963809999999999E-2</v>
      </c>
      <c r="N6" s="127">
        <f>M6*$AC$8/100</f>
        <v>5.9963810000000004E-5</v>
      </c>
      <c r="O6" s="127">
        <f>$B6*S$8/1000000000</f>
        <v>2.8403910000000002E-4</v>
      </c>
      <c r="P6" s="126">
        <f>$B6*V$8/1000000</f>
        <v>1.577995</v>
      </c>
      <c r="S6" s="106">
        <v>3000</v>
      </c>
      <c r="T6" s="101">
        <v>19</v>
      </c>
      <c r="U6" s="101">
        <v>11</v>
      </c>
      <c r="V6" s="101">
        <v>2.3E-2</v>
      </c>
      <c r="W6" s="101">
        <v>4</v>
      </c>
      <c r="X6" s="101">
        <v>14</v>
      </c>
      <c r="Y6" s="101">
        <v>16</v>
      </c>
      <c r="Z6" s="101">
        <v>32</v>
      </c>
      <c r="AA6" s="101">
        <v>320</v>
      </c>
      <c r="AB6" s="101">
        <v>250</v>
      </c>
      <c r="AC6" s="101">
        <v>190</v>
      </c>
      <c r="AD6" s="102" t="s">
        <v>61</v>
      </c>
    </row>
    <row r="7" spans="1:30" x14ac:dyDescent="0.35">
      <c r="A7">
        <v>2014</v>
      </c>
      <c r="B7" s="125">
        <v>192273</v>
      </c>
      <c r="C7" s="126">
        <f>$B7*S$6/1000000000</f>
        <v>0.57681899999999997</v>
      </c>
      <c r="D7" s="126">
        <f>$B7*T$6/1000000</f>
        <v>3.653187</v>
      </c>
      <c r="E7" s="126">
        <f>$B7*U$6/1000000</f>
        <v>2.1150030000000002</v>
      </c>
      <c r="F7" s="126">
        <f>$B7*V$6/1000000</f>
        <v>4.4222789999999994E-3</v>
      </c>
      <c r="G7" s="126">
        <f>$B7*W$6/1000000</f>
        <v>0.769092</v>
      </c>
      <c r="H7" s="126">
        <f>$B7*X$6/1000000</f>
        <v>2.6918220000000002</v>
      </c>
      <c r="I7" s="126">
        <f>$B7*Y$6/1000000</f>
        <v>3.076368</v>
      </c>
      <c r="J7" s="126">
        <f>$B7*Z$6/1000000</f>
        <v>6.152736</v>
      </c>
      <c r="K7" s="127">
        <f>$B7*AA$6/1000000000</f>
        <v>6.1527360000000003E-2</v>
      </c>
      <c r="L7" s="127">
        <f>$B7*AB$6/1000000000</f>
        <v>4.806825E-2</v>
      </c>
      <c r="M7" s="127">
        <f>$B7*AC$6/1000000000</f>
        <v>3.6531870000000001E-2</v>
      </c>
      <c r="N7" s="127">
        <f>M7*$AC$8/100</f>
        <v>3.6531870000000006E-5</v>
      </c>
      <c r="O7" s="127">
        <f>$B7*S$8/1000000000</f>
        <v>1.730457E-4</v>
      </c>
      <c r="P7" s="126">
        <f>$B7*V$8/1000000</f>
        <v>0.96136500000000003</v>
      </c>
      <c r="S7" s="105" t="s">
        <v>59</v>
      </c>
      <c r="T7" s="99" t="s">
        <v>30</v>
      </c>
      <c r="U7" s="99"/>
      <c r="V7" s="99" t="s">
        <v>60</v>
      </c>
      <c r="W7" s="99" t="s">
        <v>30</v>
      </c>
      <c r="X7" s="99"/>
      <c r="Y7" s="99"/>
      <c r="Z7" s="99"/>
      <c r="AA7" s="99"/>
      <c r="AB7" s="99"/>
      <c r="AC7" s="99" t="s">
        <v>27</v>
      </c>
      <c r="AD7" s="100" t="s">
        <v>30</v>
      </c>
    </row>
    <row r="8" spans="1:30" ht="15" thickBot="1" x14ac:dyDescent="0.4">
      <c r="A8">
        <v>2013</v>
      </c>
      <c r="B8" s="125">
        <v>184494</v>
      </c>
      <c r="C8" s="126">
        <f>$B8*S$6/1000000000</f>
        <v>0.55348200000000003</v>
      </c>
      <c r="D8" s="126">
        <f>$B8*T$6/1000000</f>
        <v>3.5053860000000001</v>
      </c>
      <c r="E8" s="126">
        <f>$B8*U$6/1000000</f>
        <v>2.0294340000000002</v>
      </c>
      <c r="F8" s="126">
        <f>$B8*V$6/1000000</f>
        <v>4.2433619999999997E-3</v>
      </c>
      <c r="G8" s="126">
        <f>$B8*W$6/1000000</f>
        <v>0.73797599999999997</v>
      </c>
      <c r="H8" s="126">
        <f>$B8*X$6/1000000</f>
        <v>2.582916</v>
      </c>
      <c r="I8" s="126">
        <f>$B8*Y$6/1000000</f>
        <v>2.9519039999999999</v>
      </c>
      <c r="J8" s="126">
        <f>$B8*Z$6/1000000</f>
        <v>5.9038079999999997</v>
      </c>
      <c r="K8" s="127">
        <f>$B8*AA$6/1000000000</f>
        <v>5.903808E-2</v>
      </c>
      <c r="L8" s="127">
        <f>$B8*AB$6/1000000000</f>
        <v>4.6123499999999998E-2</v>
      </c>
      <c r="M8" s="127">
        <f>$B8*AC$6/1000000000</f>
        <v>3.5053859999999999E-2</v>
      </c>
      <c r="N8" s="127">
        <f>M8*$AC$8/100</f>
        <v>3.5053860000000004E-5</v>
      </c>
      <c r="O8" s="127">
        <f>$B8*S$8/1000000000</f>
        <v>1.660446E-4</v>
      </c>
      <c r="P8" s="126">
        <f>$B8*V$8/1000000</f>
        <v>0.92247000000000001</v>
      </c>
      <c r="S8" s="106">
        <v>0.9</v>
      </c>
      <c r="T8" s="101" t="s">
        <v>62</v>
      </c>
      <c r="U8" s="101"/>
      <c r="V8" s="101">
        <v>5</v>
      </c>
      <c r="W8" s="101" t="s">
        <v>63</v>
      </c>
      <c r="X8" s="101"/>
      <c r="Y8" s="101"/>
      <c r="Z8" s="101"/>
      <c r="AA8" s="101"/>
      <c r="AB8" s="101"/>
      <c r="AC8" s="101">
        <v>0.1</v>
      </c>
      <c r="AD8" s="102" t="s">
        <v>28</v>
      </c>
    </row>
    <row r="9" spans="1:30" x14ac:dyDescent="0.35">
      <c r="A9">
        <v>2012</v>
      </c>
      <c r="B9" s="125">
        <v>155545</v>
      </c>
      <c r="C9" s="126">
        <f>$B9*S$6/1000000000</f>
        <v>0.46663500000000002</v>
      </c>
      <c r="D9" s="126">
        <f>$B9*T$6/1000000</f>
        <v>2.955355</v>
      </c>
      <c r="E9" s="126">
        <f>$B9*U$6/1000000</f>
        <v>1.710995</v>
      </c>
      <c r="F9" s="126">
        <f>$B9*V$6/1000000</f>
        <v>3.5775349999999997E-3</v>
      </c>
      <c r="G9" s="126">
        <f>$B9*W$6/1000000</f>
        <v>0.62217999999999996</v>
      </c>
      <c r="H9" s="126">
        <f>$B9*X$6/1000000</f>
        <v>2.1776300000000002</v>
      </c>
      <c r="I9" s="126">
        <f>$B9*Y$6/1000000</f>
        <v>2.4887199999999998</v>
      </c>
      <c r="J9" s="126">
        <f>$B9*Z$6/1000000</f>
        <v>4.9774399999999996</v>
      </c>
      <c r="K9" s="127">
        <f>$B9*AA$6/1000000000</f>
        <v>4.9774400000000003E-2</v>
      </c>
      <c r="L9" s="127">
        <f>$B9*AB$6/1000000000</f>
        <v>3.8886249999999997E-2</v>
      </c>
      <c r="M9" s="127">
        <f>$B9*AC$6/1000000000</f>
        <v>2.9553550000000001E-2</v>
      </c>
      <c r="N9" s="127">
        <f>M9*$AC$8/100</f>
        <v>2.9553550000000001E-5</v>
      </c>
      <c r="O9" s="127">
        <f>$B9*S$8/1000000000</f>
        <v>1.399905E-4</v>
      </c>
      <c r="P9" s="126">
        <f>$B9*V$8/1000000</f>
        <v>0.777725</v>
      </c>
    </row>
    <row r="10" spans="1:30" x14ac:dyDescent="0.35">
      <c r="A10">
        <v>2011</v>
      </c>
      <c r="B10" s="125">
        <v>127744</v>
      </c>
      <c r="C10" s="126">
        <f>$B10*S$6/1000000000</f>
        <v>0.38323200000000002</v>
      </c>
      <c r="D10" s="126">
        <f>$B10*T$6/1000000</f>
        <v>2.427136</v>
      </c>
      <c r="E10" s="126">
        <f>$B10*U$6/1000000</f>
        <v>1.405184</v>
      </c>
      <c r="F10" s="126">
        <f>$B10*V$6/1000000</f>
        <v>2.9381120000000001E-3</v>
      </c>
      <c r="G10" s="126">
        <f>$B10*W$6/1000000</f>
        <v>0.51097599999999999</v>
      </c>
      <c r="H10" s="126">
        <f>$B10*X$6/1000000</f>
        <v>1.788416</v>
      </c>
      <c r="I10" s="126">
        <f>$B10*Y$6/1000000</f>
        <v>2.0439039999999999</v>
      </c>
      <c r="J10" s="126">
        <f>$B10*Z$6/1000000</f>
        <v>4.0878079999999999</v>
      </c>
      <c r="K10" s="127">
        <f>$B10*AA$6/1000000000</f>
        <v>4.0878079999999997E-2</v>
      </c>
      <c r="L10" s="127">
        <f>$B10*AB$6/1000000000</f>
        <v>3.1935999999999999E-2</v>
      </c>
      <c r="M10" s="127">
        <f>$B10*AC$6/1000000000</f>
        <v>2.4271359999999999E-2</v>
      </c>
      <c r="N10" s="127">
        <f>M10*$AC$8/100</f>
        <v>2.427136E-5</v>
      </c>
      <c r="O10" s="127">
        <f>$B10*S$8/1000000000</f>
        <v>1.149696E-4</v>
      </c>
      <c r="P10" s="126">
        <f>$B10*V$8/1000000</f>
        <v>0.63871999999999995</v>
      </c>
    </row>
    <row r="11" spans="1:30" x14ac:dyDescent="0.35">
      <c r="A11">
        <v>2010</v>
      </c>
      <c r="B11" s="125">
        <v>118105</v>
      </c>
      <c r="C11" s="126">
        <f>$B11*S$6/1000000000</f>
        <v>0.35431499999999999</v>
      </c>
      <c r="D11" s="126">
        <f>$B11*T$6/1000000</f>
        <v>2.243995</v>
      </c>
      <c r="E11" s="126">
        <f>$B11*U$6/1000000</f>
        <v>1.2991550000000001</v>
      </c>
      <c r="F11" s="126">
        <f>$B11*V$6/1000000</f>
        <v>2.7164149999999998E-3</v>
      </c>
      <c r="G11" s="126">
        <f>$B11*W$6/1000000</f>
        <v>0.47242000000000001</v>
      </c>
      <c r="H11" s="126">
        <f>$B11*X$6/1000000</f>
        <v>1.65347</v>
      </c>
      <c r="I11" s="126">
        <f>$B11*Y$6/1000000</f>
        <v>1.88968</v>
      </c>
      <c r="J11" s="126">
        <f>$B11*Z$6/1000000</f>
        <v>3.7793600000000001</v>
      </c>
      <c r="K11" s="127">
        <f>$B11*AA$6/1000000000</f>
        <v>3.7793599999999997E-2</v>
      </c>
      <c r="L11" s="127">
        <f>$B11*AB$6/1000000000</f>
        <v>2.952625E-2</v>
      </c>
      <c r="M11" s="127">
        <f>$B11*AC$6/1000000000</f>
        <v>2.243995E-2</v>
      </c>
      <c r="N11" s="127">
        <f>M11*$AC$8/100</f>
        <v>2.2439949999999998E-5</v>
      </c>
      <c r="O11" s="127">
        <f>$B11*S$8/1000000000</f>
        <v>1.062945E-4</v>
      </c>
      <c r="P11" s="126">
        <f>$B11*V$8/1000000</f>
        <v>0.59052499999999997</v>
      </c>
    </row>
    <row r="12" spans="1:30" x14ac:dyDescent="0.35">
      <c r="A12">
        <v>2009</v>
      </c>
      <c r="B12" s="125">
        <v>88339</v>
      </c>
      <c r="C12" s="126">
        <f>$B12*S$6/1000000000</f>
        <v>0.265017</v>
      </c>
      <c r="D12" s="126">
        <f>$B12*T$6/1000000</f>
        <v>1.6784410000000001</v>
      </c>
      <c r="E12" s="126">
        <f>$B12*U$6/1000000</f>
        <v>0.97172899999999995</v>
      </c>
      <c r="F12" s="126">
        <f>$B12*V$6/1000000</f>
        <v>2.0317970000000001E-3</v>
      </c>
      <c r="G12" s="126">
        <f>$B12*W$6/1000000</f>
        <v>0.353356</v>
      </c>
      <c r="H12" s="126">
        <f>$B12*X$6/1000000</f>
        <v>1.2367459999999999</v>
      </c>
      <c r="I12" s="126">
        <f>$B12*Y$6/1000000</f>
        <v>1.413424</v>
      </c>
      <c r="J12" s="126">
        <f>$B12*Z$6/1000000</f>
        <v>2.826848</v>
      </c>
      <c r="K12" s="127">
        <f>$B12*AA$6/1000000000</f>
        <v>2.8268479999999999E-2</v>
      </c>
      <c r="L12" s="127">
        <f>$B12*AB$6/1000000000</f>
        <v>2.208475E-2</v>
      </c>
      <c r="M12" s="127">
        <f>$B12*AC$6/1000000000</f>
        <v>1.678441E-2</v>
      </c>
      <c r="N12" s="127">
        <f>M12*$AC$8/100</f>
        <v>1.6784410000000002E-5</v>
      </c>
      <c r="O12" s="127">
        <f>$B12*S$8/1000000000</f>
        <v>7.9505100000000012E-5</v>
      </c>
      <c r="P12" s="126">
        <f>$B12*V$8/1000000</f>
        <v>0.441695</v>
      </c>
    </row>
    <row r="13" spans="1:30" x14ac:dyDescent="0.35">
      <c r="A13">
        <v>2008</v>
      </c>
      <c r="B13" s="125">
        <v>71307</v>
      </c>
      <c r="C13" s="126">
        <f>$B13*S$6/1000000000</f>
        <v>0.213921</v>
      </c>
      <c r="D13" s="126">
        <f>$B13*T$6/1000000</f>
        <v>1.354833</v>
      </c>
      <c r="E13" s="126">
        <f>$B13*U$6/1000000</f>
        <v>0.78437699999999999</v>
      </c>
      <c r="F13" s="126">
        <f>$B13*V$6/1000000</f>
        <v>1.6400609999999999E-3</v>
      </c>
      <c r="G13" s="126">
        <f>$B13*W$6/1000000</f>
        <v>0.28522799999999998</v>
      </c>
      <c r="H13" s="126">
        <f>$B13*X$6/1000000</f>
        <v>0.99829800000000002</v>
      </c>
      <c r="I13" s="126">
        <f>$B13*Y$6/1000000</f>
        <v>1.1409119999999999</v>
      </c>
      <c r="J13" s="126">
        <f>$B13*Z$6/1000000</f>
        <v>2.2818239999999999</v>
      </c>
      <c r="K13" s="127">
        <f>$B13*AA$6/1000000000</f>
        <v>2.281824E-2</v>
      </c>
      <c r="L13" s="127">
        <f>$B13*AB$6/1000000000</f>
        <v>1.7826749999999999E-2</v>
      </c>
      <c r="M13" s="127">
        <f>$B13*AC$6/1000000000</f>
        <v>1.3548330000000001E-2</v>
      </c>
      <c r="N13" s="127">
        <f>M13*$AC$8/100</f>
        <v>1.3548330000000002E-5</v>
      </c>
      <c r="O13" s="127">
        <f>$B13*S$8/1000000000</f>
        <v>6.4176299999999997E-5</v>
      </c>
      <c r="P13" s="126">
        <f>$B13*V$8/1000000</f>
        <v>0.35653499999999999</v>
      </c>
    </row>
    <row r="14" spans="1:30" x14ac:dyDescent="0.35">
      <c r="A14">
        <v>2007</v>
      </c>
      <c r="B14" s="125">
        <v>67029</v>
      </c>
      <c r="C14" s="126">
        <f>$B14*S$6/1000000000</f>
        <v>0.20108699999999999</v>
      </c>
      <c r="D14" s="126">
        <f>$B14*T$6/1000000</f>
        <v>1.2735510000000001</v>
      </c>
      <c r="E14" s="126">
        <f>$B14*U$6/1000000</f>
        <v>0.73731899999999995</v>
      </c>
      <c r="F14" s="126">
        <f>$B14*V$6/1000000</f>
        <v>1.5416669999999998E-3</v>
      </c>
      <c r="G14" s="126">
        <f>$B14*W$6/1000000</f>
        <v>0.26811600000000002</v>
      </c>
      <c r="H14" s="126">
        <f>$B14*X$6/1000000</f>
        <v>0.93840599999999996</v>
      </c>
      <c r="I14" s="126">
        <f>$B14*Y$6/1000000</f>
        <v>1.0724640000000001</v>
      </c>
      <c r="J14" s="126">
        <f>$B14*Z$6/1000000</f>
        <v>2.1449280000000002</v>
      </c>
      <c r="K14" s="127">
        <f>$B14*AA$6/1000000000</f>
        <v>2.1449280000000001E-2</v>
      </c>
      <c r="L14" s="127">
        <f>$B14*AB$6/1000000000</f>
        <v>1.6757250000000001E-2</v>
      </c>
      <c r="M14" s="127">
        <f>$B14*AC$6/1000000000</f>
        <v>1.273551E-2</v>
      </c>
      <c r="N14" s="127">
        <f>M14*$AC$8/100</f>
        <v>1.2735510000000001E-5</v>
      </c>
      <c r="O14" s="127">
        <f>$B14*S$8/1000000000</f>
        <v>6.0326099999999998E-5</v>
      </c>
      <c r="P14" s="126">
        <f>$B14*V$8/1000000</f>
        <v>0.33514500000000003</v>
      </c>
    </row>
    <row r="15" spans="1:30" x14ac:dyDescent="0.35">
      <c r="A15">
        <v>2006</v>
      </c>
      <c r="B15" s="125">
        <v>68179</v>
      </c>
      <c r="C15" s="126">
        <f>$B15*S$6/1000000000</f>
        <v>0.204537</v>
      </c>
      <c r="D15" s="126">
        <f>$B15*T$6/1000000</f>
        <v>1.295401</v>
      </c>
      <c r="E15" s="126">
        <f>$B15*U$6/1000000</f>
        <v>0.749969</v>
      </c>
      <c r="F15" s="126">
        <f>$B15*V$6/1000000</f>
        <v>1.5681169999999999E-3</v>
      </c>
      <c r="G15" s="126">
        <f>$B15*W$6/1000000</f>
        <v>0.27271600000000001</v>
      </c>
      <c r="H15" s="126">
        <f>$B15*X$6/1000000</f>
        <v>0.95450599999999997</v>
      </c>
      <c r="I15" s="126">
        <f>$B15*Y$6/1000000</f>
        <v>1.0908640000000001</v>
      </c>
      <c r="J15" s="126">
        <f>$B15*Z$6/1000000</f>
        <v>2.1817280000000001</v>
      </c>
      <c r="K15" s="127">
        <f>$B15*AA$6/1000000000</f>
        <v>2.1817280000000001E-2</v>
      </c>
      <c r="L15" s="127">
        <f>$B15*AB$6/1000000000</f>
        <v>1.7044750000000001E-2</v>
      </c>
      <c r="M15" s="127">
        <f>$B15*AC$6/1000000000</f>
        <v>1.295401E-2</v>
      </c>
      <c r="N15" s="127">
        <f>M15*$AC$8/100</f>
        <v>1.2954010000000001E-5</v>
      </c>
      <c r="O15" s="127">
        <f>$B15*S$8/1000000000</f>
        <v>6.1361100000000004E-5</v>
      </c>
      <c r="P15" s="126">
        <f>$B15*V$8/1000000</f>
        <v>0.340895</v>
      </c>
    </row>
    <row r="16" spans="1:30" x14ac:dyDescent="0.35">
      <c r="A16">
        <v>2005</v>
      </c>
      <c r="B16" s="125">
        <v>62843</v>
      </c>
      <c r="C16" s="126">
        <f>$B16*S$6/1000000000</f>
        <v>0.188529</v>
      </c>
      <c r="D16" s="126">
        <f>$B16*T$6/1000000</f>
        <v>1.1940170000000001</v>
      </c>
      <c r="E16" s="126">
        <f>$B16*U$6/1000000</f>
        <v>0.69127300000000003</v>
      </c>
      <c r="F16" s="126">
        <f>$B16*V$6/1000000</f>
        <v>1.4453889999999998E-3</v>
      </c>
      <c r="G16" s="126">
        <f>$B16*W$6/1000000</f>
        <v>0.25137199999999998</v>
      </c>
      <c r="H16" s="126">
        <f>$B16*X$6/1000000</f>
        <v>0.87980199999999997</v>
      </c>
      <c r="I16" s="126">
        <f>$B16*Y$6/1000000</f>
        <v>1.0054879999999999</v>
      </c>
      <c r="J16" s="126">
        <f>$B16*Z$6/1000000</f>
        <v>2.0109759999999999</v>
      </c>
      <c r="K16" s="127">
        <f>$B16*AA$6/1000000000</f>
        <v>2.0109760000000001E-2</v>
      </c>
      <c r="L16" s="127">
        <f>$B16*AB$6/1000000000</f>
        <v>1.5710749999999999E-2</v>
      </c>
      <c r="M16" s="127">
        <f>$B16*AC$6/1000000000</f>
        <v>1.194017E-2</v>
      </c>
      <c r="N16" s="127">
        <f>M16*$AC$8/100</f>
        <v>1.1940170000000001E-5</v>
      </c>
      <c r="O16" s="127">
        <f>$B16*S$8/1000000000</f>
        <v>5.6558700000000005E-5</v>
      </c>
      <c r="P16" s="126">
        <f>$B16*V$8/1000000</f>
        <v>0.31421500000000002</v>
      </c>
    </row>
    <row r="17" spans="1:16" x14ac:dyDescent="0.35">
      <c r="A17">
        <v>2004</v>
      </c>
      <c r="B17" s="125">
        <v>64629</v>
      </c>
      <c r="C17" s="126">
        <f>$B17*S$6/1000000000</f>
        <v>0.193887</v>
      </c>
      <c r="D17" s="126">
        <f>$B17*T$6/1000000</f>
        <v>1.227951</v>
      </c>
      <c r="E17" s="126">
        <f>$B17*U$6/1000000</f>
        <v>0.71091899999999997</v>
      </c>
      <c r="F17" s="126">
        <f>$B17*V$6/1000000</f>
        <v>1.4864669999999998E-3</v>
      </c>
      <c r="G17" s="126">
        <f>$B17*W$6/1000000</f>
        <v>0.25851600000000002</v>
      </c>
      <c r="H17" s="126">
        <f>$B17*X$6/1000000</f>
        <v>0.904806</v>
      </c>
      <c r="I17" s="126">
        <f>$B17*Y$6/1000000</f>
        <v>1.0340640000000001</v>
      </c>
      <c r="J17" s="126">
        <f>$B17*Z$6/1000000</f>
        <v>2.0681280000000002</v>
      </c>
      <c r="K17" s="127">
        <f>$B17*AA$6/1000000000</f>
        <v>2.068128E-2</v>
      </c>
      <c r="L17" s="127">
        <f>$B17*AB$6/1000000000</f>
        <v>1.6157250000000001E-2</v>
      </c>
      <c r="M17" s="127">
        <f>$B17*AC$6/1000000000</f>
        <v>1.227951E-2</v>
      </c>
      <c r="N17" s="127">
        <f>M17*$AC$8/100</f>
        <v>1.2279510000000001E-5</v>
      </c>
      <c r="O17" s="127">
        <f>$B17*S$8/1000000000</f>
        <v>5.8166099999999999E-5</v>
      </c>
      <c r="P17" s="126">
        <f>$B17*V$8/1000000</f>
        <v>0.32314500000000002</v>
      </c>
    </row>
    <row r="18" spans="1:16" x14ac:dyDescent="0.35">
      <c r="A18">
        <v>2003</v>
      </c>
      <c r="B18" s="125">
        <v>66829</v>
      </c>
      <c r="C18" s="126">
        <f>$B18*S$6/1000000000</f>
        <v>0.200487</v>
      </c>
      <c r="D18" s="126">
        <f>$B18*T$6/1000000</f>
        <v>1.2697510000000001</v>
      </c>
      <c r="E18" s="126">
        <f>$B18*U$6/1000000</f>
        <v>0.73511899999999997</v>
      </c>
      <c r="F18" s="126">
        <f>$B18*V$6/1000000</f>
        <v>1.537067E-3</v>
      </c>
      <c r="G18" s="126">
        <f>$B18*W$6/1000000</f>
        <v>0.267316</v>
      </c>
      <c r="H18" s="126">
        <f>$B18*X$6/1000000</f>
        <v>0.93560600000000005</v>
      </c>
      <c r="I18" s="126">
        <f>$B18*Y$6/1000000</f>
        <v>1.069264</v>
      </c>
      <c r="J18" s="126">
        <f>$B18*Z$6/1000000</f>
        <v>2.138528</v>
      </c>
      <c r="K18" s="127">
        <f>$B18*AA$6/1000000000</f>
        <v>2.138528E-2</v>
      </c>
      <c r="L18" s="127">
        <f>$B18*AB$6/1000000000</f>
        <v>1.670725E-2</v>
      </c>
      <c r="M18" s="127">
        <f>$B18*AC$6/1000000000</f>
        <v>1.269751E-2</v>
      </c>
      <c r="N18" s="127">
        <f>M18*$AC$8/100</f>
        <v>1.2697510000000002E-5</v>
      </c>
      <c r="O18" s="127">
        <f>$B18*S$8/1000000000</f>
        <v>6.0146099999999997E-5</v>
      </c>
      <c r="P18" s="126">
        <f>$B18*V$8/1000000</f>
        <v>0.33414500000000003</v>
      </c>
    </row>
  </sheetData>
  <mergeCells count="3">
    <mergeCell ref="S4:AD4"/>
    <mergeCell ref="A1:M1"/>
    <mergeCell ref="A2:M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69"/>
  <sheetViews>
    <sheetView topLeftCell="A16" zoomScale="70" zoomScaleNormal="70" workbookViewId="0"/>
  </sheetViews>
  <sheetFormatPr baseColWidth="10" defaultColWidth="11.54296875" defaultRowHeight="14.5" x14ac:dyDescent="0.35"/>
  <cols>
    <col min="1" max="1" width="12.7265625" style="23" customWidth="1"/>
    <col min="2" max="2" width="29.1796875" customWidth="1"/>
    <col min="3" max="3" width="15.7265625" style="2" customWidth="1"/>
    <col min="4" max="8" width="15.7265625" customWidth="1"/>
  </cols>
  <sheetData>
    <row r="1" spans="2:10" ht="21" x14ac:dyDescent="0.35">
      <c r="B1" s="1" t="s">
        <v>17</v>
      </c>
      <c r="C1" s="40"/>
      <c r="D1" s="41"/>
      <c r="E1" s="41"/>
      <c r="F1" s="41"/>
      <c r="G1" s="41"/>
      <c r="H1" s="41"/>
      <c r="I1" s="41"/>
      <c r="J1" s="41"/>
    </row>
    <row r="2" spans="2:10" x14ac:dyDescent="0.35">
      <c r="C2" s="10"/>
    </row>
    <row r="3" spans="2:10" ht="15" thickBot="1" x14ac:dyDescent="0.4">
      <c r="C3" s="10"/>
    </row>
    <row r="4" spans="2:10" ht="24.75" customHeight="1" x14ac:dyDescent="0.35">
      <c r="B4" s="47" t="s">
        <v>8</v>
      </c>
      <c r="C4" s="42" t="s">
        <v>21</v>
      </c>
      <c r="D4" s="26"/>
      <c r="E4" s="26"/>
      <c r="F4" s="26"/>
      <c r="G4" s="26"/>
      <c r="H4" s="26"/>
    </row>
    <row r="5" spans="2:10" x14ac:dyDescent="0.35">
      <c r="B5" s="48" t="s">
        <v>9</v>
      </c>
      <c r="C5" s="43" t="s">
        <v>95</v>
      </c>
      <c r="D5" s="28"/>
      <c r="E5" s="28"/>
      <c r="F5" s="28"/>
      <c r="G5" s="28"/>
      <c r="H5" s="28"/>
    </row>
    <row r="6" spans="2:10" x14ac:dyDescent="0.35">
      <c r="B6" s="48" t="s">
        <v>0</v>
      </c>
      <c r="C6" s="43" t="s">
        <v>97</v>
      </c>
      <c r="D6" s="28"/>
      <c r="E6" s="28"/>
      <c r="F6" s="28"/>
      <c r="G6" s="28"/>
      <c r="H6" s="28"/>
    </row>
    <row r="7" spans="2:10" x14ac:dyDescent="0.35">
      <c r="B7" s="48" t="s">
        <v>15</v>
      </c>
      <c r="C7" s="44" t="s">
        <v>23</v>
      </c>
      <c r="D7" s="28"/>
      <c r="E7" s="28"/>
      <c r="F7" s="28"/>
      <c r="G7" s="28"/>
      <c r="H7" s="28"/>
    </row>
    <row r="8" spans="2:10" ht="24.75" customHeight="1" x14ac:dyDescent="0.35">
      <c r="B8" s="48" t="s">
        <v>16</v>
      </c>
      <c r="C8" s="45">
        <v>43271</v>
      </c>
      <c r="D8" s="10"/>
      <c r="E8" s="10"/>
      <c r="F8" s="10"/>
      <c r="G8" s="10"/>
      <c r="H8" s="28"/>
    </row>
    <row r="9" spans="2:10" ht="24.75" customHeight="1" x14ac:dyDescent="0.35">
      <c r="B9" s="48" t="s">
        <v>1</v>
      </c>
      <c r="C9" s="46" t="s">
        <v>24</v>
      </c>
      <c r="D9" s="28"/>
      <c r="E9" s="28"/>
      <c r="F9" s="28"/>
      <c r="G9" s="28"/>
      <c r="H9" s="28"/>
    </row>
    <row r="10" spans="2:10" ht="83.25" customHeight="1" x14ac:dyDescent="0.35">
      <c r="B10" s="48" t="s">
        <v>2</v>
      </c>
      <c r="C10" s="78" t="s">
        <v>96</v>
      </c>
      <c r="D10" s="79"/>
      <c r="E10" s="79"/>
      <c r="F10" s="79"/>
      <c r="G10" s="79"/>
      <c r="H10" s="79"/>
    </row>
    <row r="11" spans="2:10" ht="35.25" customHeight="1" x14ac:dyDescent="0.35">
      <c r="B11" s="48" t="s">
        <v>3</v>
      </c>
      <c r="C11" s="78" t="s">
        <v>111</v>
      </c>
      <c r="D11" s="79"/>
      <c r="E11" s="79"/>
      <c r="F11" s="79"/>
      <c r="G11" s="79"/>
      <c r="H11" s="79"/>
    </row>
    <row r="12" spans="2:10" ht="44.25" customHeight="1" thickBot="1" x14ac:dyDescent="0.4">
      <c r="B12" s="49" t="s">
        <v>4</v>
      </c>
      <c r="C12" s="84" t="s">
        <v>112</v>
      </c>
      <c r="D12" s="85"/>
      <c r="E12" s="85"/>
      <c r="F12" s="85"/>
      <c r="G12" s="85"/>
      <c r="H12" s="85"/>
    </row>
    <row r="13" spans="2:10" ht="15.75" customHeight="1" thickBot="1" x14ac:dyDescent="0.4">
      <c r="B13" s="10"/>
      <c r="C13" s="10"/>
    </row>
    <row r="14" spans="2:10" ht="15.75" customHeight="1" thickBot="1" x14ac:dyDescent="0.4">
      <c r="B14" s="31" t="s">
        <v>18</v>
      </c>
      <c r="C14" s="87" t="s">
        <v>14</v>
      </c>
      <c r="D14" s="87"/>
      <c r="E14" s="87"/>
      <c r="F14" s="87"/>
      <c r="G14" s="87"/>
      <c r="H14" s="87"/>
    </row>
    <row r="15" spans="2:10" ht="15" thickBot="1" x14ac:dyDescent="0.4">
      <c r="B15" s="14" t="s">
        <v>5</v>
      </c>
      <c r="C15" s="15" t="s">
        <v>53</v>
      </c>
      <c r="D15" s="16" t="s">
        <v>25</v>
      </c>
      <c r="E15" s="72"/>
      <c r="F15" s="72"/>
      <c r="G15" s="72"/>
      <c r="H15" s="15"/>
    </row>
    <row r="16" spans="2:10" ht="15" thickBot="1" x14ac:dyDescent="0.4">
      <c r="B16" s="59">
        <v>2016</v>
      </c>
      <c r="C16" s="66" t="s">
        <v>81</v>
      </c>
      <c r="D16" s="66" t="s">
        <v>81</v>
      </c>
      <c r="E16" s="66"/>
      <c r="F16" s="66"/>
      <c r="G16" s="66"/>
      <c r="H16" s="76"/>
    </row>
    <row r="17" spans="1:8" ht="15" thickBot="1" x14ac:dyDescent="0.4">
      <c r="B17" s="59">
        <v>2015</v>
      </c>
      <c r="C17" s="66"/>
      <c r="D17" s="66"/>
      <c r="E17" s="66"/>
      <c r="F17" s="66"/>
      <c r="G17" s="66"/>
      <c r="H17" s="76"/>
    </row>
    <row r="18" spans="1:8" ht="15" thickBot="1" x14ac:dyDescent="0.4">
      <c r="B18" s="59">
        <v>2014</v>
      </c>
      <c r="C18" s="66"/>
      <c r="D18" s="66"/>
      <c r="E18" s="66"/>
      <c r="F18" s="66"/>
      <c r="G18" s="66"/>
      <c r="H18" s="76"/>
    </row>
    <row r="19" spans="1:8" ht="15" thickBot="1" x14ac:dyDescent="0.4">
      <c r="B19" s="59">
        <v>2013</v>
      </c>
      <c r="C19" s="66"/>
      <c r="D19" s="66"/>
      <c r="E19" s="66"/>
      <c r="F19" s="66"/>
      <c r="G19" s="66"/>
      <c r="H19" s="76"/>
    </row>
    <row r="20" spans="1:8" ht="15" thickBot="1" x14ac:dyDescent="0.4">
      <c r="B20" s="59">
        <v>2012</v>
      </c>
      <c r="C20" s="66"/>
      <c r="D20" s="66"/>
      <c r="E20" s="66"/>
      <c r="F20" s="66"/>
      <c r="G20" s="66"/>
      <c r="H20" s="76"/>
    </row>
    <row r="21" spans="1:8" ht="15" thickBot="1" x14ac:dyDescent="0.4">
      <c r="B21" s="59">
        <v>2011</v>
      </c>
      <c r="C21" s="66"/>
      <c r="D21" s="66"/>
      <c r="E21" s="66"/>
      <c r="F21" s="66"/>
      <c r="G21" s="66"/>
      <c r="H21" s="76"/>
    </row>
    <row r="22" spans="1:8" ht="15" thickBot="1" x14ac:dyDescent="0.4">
      <c r="B22" s="59">
        <v>2010</v>
      </c>
      <c r="C22" s="66"/>
      <c r="D22" s="66"/>
      <c r="E22" s="66"/>
      <c r="F22" s="66"/>
      <c r="G22" s="66"/>
      <c r="H22" s="76"/>
    </row>
    <row r="23" spans="1:8" ht="15" thickBot="1" x14ac:dyDescent="0.4">
      <c r="B23" s="59">
        <v>2009</v>
      </c>
      <c r="C23" s="66"/>
      <c r="D23" s="66"/>
      <c r="E23" s="66"/>
      <c r="F23" s="66"/>
      <c r="G23" s="66"/>
      <c r="H23" s="76"/>
    </row>
    <row r="24" spans="1:8" ht="15" thickBot="1" x14ac:dyDescent="0.4">
      <c r="B24" s="59">
        <v>2008</v>
      </c>
      <c r="C24" s="66"/>
      <c r="D24" s="66"/>
      <c r="E24" s="66"/>
      <c r="F24" s="66"/>
      <c r="G24" s="66"/>
      <c r="H24" s="76"/>
    </row>
    <row r="25" spans="1:8" ht="15" thickBot="1" x14ac:dyDescent="0.4">
      <c r="B25" s="59">
        <v>2007</v>
      </c>
      <c r="C25" s="66"/>
      <c r="D25" s="66"/>
      <c r="E25" s="66"/>
      <c r="F25" s="66"/>
      <c r="G25" s="66"/>
      <c r="H25" s="76"/>
    </row>
    <row r="26" spans="1:8" ht="15" thickBot="1" x14ac:dyDescent="0.4">
      <c r="B26" s="59">
        <v>2006</v>
      </c>
      <c r="C26" s="66"/>
      <c r="D26" s="66"/>
      <c r="E26" s="66"/>
      <c r="F26" s="66"/>
      <c r="G26" s="66"/>
      <c r="H26" s="76"/>
    </row>
    <row r="27" spans="1:8" ht="15" thickBot="1" x14ac:dyDescent="0.4">
      <c r="B27" s="59">
        <v>2005</v>
      </c>
      <c r="C27" s="66"/>
      <c r="D27" s="66"/>
      <c r="E27" s="66"/>
      <c r="F27" s="66"/>
      <c r="G27" s="66"/>
      <c r="H27" s="76"/>
    </row>
    <row r="28" spans="1:8" ht="15" thickBot="1" x14ac:dyDescent="0.4">
      <c r="B28" s="59">
        <v>2004</v>
      </c>
      <c r="C28" s="66"/>
      <c r="D28" s="66"/>
      <c r="E28" s="66"/>
      <c r="F28" s="66"/>
      <c r="G28" s="66"/>
      <c r="H28" s="76"/>
    </row>
    <row r="29" spans="1:8" ht="15" thickBot="1" x14ac:dyDescent="0.4">
      <c r="B29" s="59">
        <v>2003</v>
      </c>
      <c r="C29" s="66"/>
      <c r="D29" s="66"/>
      <c r="E29" s="66"/>
      <c r="F29" s="66"/>
      <c r="G29" s="66"/>
      <c r="H29" s="76"/>
    </row>
    <row r="30" spans="1:8" ht="15" thickBot="1" x14ac:dyDescent="0.4">
      <c r="A30" s="24"/>
      <c r="B30" s="33"/>
      <c r="C30" s="51"/>
      <c r="D30" s="54"/>
      <c r="E30" s="54"/>
      <c r="F30" s="54"/>
      <c r="G30" s="54"/>
      <c r="H30" s="54"/>
    </row>
    <row r="31" spans="1:8" ht="15" thickBot="1" x14ac:dyDescent="0.4">
      <c r="B31" s="52" t="s">
        <v>11</v>
      </c>
      <c r="C31" s="53"/>
      <c r="D31" s="71"/>
      <c r="E31" s="71"/>
      <c r="F31" s="71"/>
      <c r="G31" s="71"/>
      <c r="H31" s="130" t="s">
        <v>26</v>
      </c>
    </row>
    <row r="32" spans="1:8" ht="15.75" customHeight="1" thickBot="1" x14ac:dyDescent="0.4">
      <c r="A32" s="24"/>
      <c r="B32" s="33"/>
      <c r="C32" s="51"/>
      <c r="D32" s="50"/>
      <c r="E32" s="50"/>
      <c r="F32" s="50"/>
      <c r="G32" s="50"/>
      <c r="H32" s="50"/>
    </row>
    <row r="33" spans="1:11" ht="15.75" customHeight="1" thickBot="1" x14ac:dyDescent="0.4">
      <c r="A33" s="25"/>
      <c r="B33" s="34"/>
      <c r="C33" s="81" t="s">
        <v>102</v>
      </c>
      <c r="D33" s="82"/>
      <c r="E33" s="82"/>
      <c r="F33" s="82"/>
      <c r="G33" s="82"/>
      <c r="H33" s="82"/>
    </row>
    <row r="34" spans="1:11" ht="15" thickBot="1" x14ac:dyDescent="0.4">
      <c r="A34" s="25"/>
      <c r="B34" s="14" t="s">
        <v>5</v>
      </c>
      <c r="C34" s="15" t="s">
        <v>53</v>
      </c>
      <c r="D34" s="16" t="s">
        <v>25</v>
      </c>
      <c r="E34" s="72"/>
      <c r="F34" s="72"/>
      <c r="G34" s="72"/>
      <c r="H34" s="15"/>
    </row>
    <row r="35" spans="1:11" ht="15" thickBot="1" x14ac:dyDescent="0.4">
      <c r="A35" s="30"/>
      <c r="B35" s="32">
        <v>2016</v>
      </c>
      <c r="C35" s="57"/>
      <c r="D35" s="57"/>
      <c r="E35" s="57"/>
      <c r="F35" s="57"/>
      <c r="G35" s="57"/>
      <c r="H35" s="57"/>
      <c r="K35" s="58"/>
    </row>
    <row r="36" spans="1:11" ht="15" thickBot="1" x14ac:dyDescent="0.4">
      <c r="A36" s="30"/>
      <c r="B36" s="32">
        <v>2010</v>
      </c>
      <c r="C36" s="56"/>
      <c r="D36" s="56"/>
      <c r="E36" s="56"/>
      <c r="F36" s="56"/>
      <c r="G36" s="56"/>
      <c r="H36" s="57"/>
    </row>
    <row r="37" spans="1:11" ht="15" thickBot="1" x14ac:dyDescent="0.4">
      <c r="A37" s="30"/>
      <c r="B37" s="32">
        <v>2005</v>
      </c>
      <c r="C37" s="57"/>
      <c r="D37" s="57"/>
      <c r="E37" s="57"/>
      <c r="F37" s="57"/>
      <c r="G37" s="57"/>
      <c r="H37" s="57"/>
    </row>
    <row r="38" spans="1:11" ht="15" thickBot="1" x14ac:dyDescent="0.4">
      <c r="A38" s="24"/>
      <c r="B38" s="33"/>
      <c r="C38" s="51"/>
      <c r="D38" s="3"/>
      <c r="E38" s="73"/>
      <c r="F38" s="73"/>
      <c r="G38" s="73"/>
      <c r="H38" s="22"/>
    </row>
    <row r="39" spans="1:11" ht="15" thickBot="1" x14ac:dyDescent="0.4">
      <c r="B39" s="52" t="s">
        <v>10</v>
      </c>
      <c r="C39" s="53"/>
      <c r="D39" s="71"/>
      <c r="E39" s="71"/>
      <c r="F39" s="71"/>
      <c r="G39" s="71"/>
      <c r="H39" s="13" t="s">
        <v>87</v>
      </c>
    </row>
    <row r="40" spans="1:11" ht="15.75" customHeight="1" thickBot="1" x14ac:dyDescent="0.4">
      <c r="A40" s="24"/>
      <c r="B40" s="33"/>
      <c r="C40" s="51"/>
      <c r="D40" s="18"/>
      <c r="E40" s="75"/>
      <c r="F40" s="75"/>
      <c r="G40" s="75"/>
      <c r="H40" s="7"/>
    </row>
    <row r="41" spans="1:11" ht="15.75" customHeight="1" thickBot="1" x14ac:dyDescent="0.4">
      <c r="A41" s="25"/>
      <c r="B41" s="34"/>
      <c r="C41" s="81" t="s">
        <v>13</v>
      </c>
      <c r="D41" s="82"/>
      <c r="E41" s="82"/>
      <c r="F41" s="82"/>
      <c r="G41" s="82"/>
      <c r="H41" s="82"/>
    </row>
    <row r="42" spans="1:11" ht="15" thickBot="1" x14ac:dyDescent="0.4">
      <c r="A42" s="25"/>
      <c r="B42" s="14" t="s">
        <v>5</v>
      </c>
      <c r="C42" s="15" t="s">
        <v>53</v>
      </c>
      <c r="D42" s="16" t="s">
        <v>25</v>
      </c>
      <c r="E42" s="72"/>
      <c r="F42" s="72"/>
      <c r="G42" s="72"/>
      <c r="H42" s="15"/>
    </row>
    <row r="43" spans="1:11" ht="15" thickBot="1" x14ac:dyDescent="0.4">
      <c r="A43" s="30"/>
      <c r="B43" s="32">
        <v>2016</v>
      </c>
      <c r="C43" s="77">
        <v>0.27721200000000001</v>
      </c>
      <c r="D43" s="77">
        <v>0.17059199999999999</v>
      </c>
      <c r="E43" s="77"/>
      <c r="F43" s="77"/>
      <c r="G43" s="77"/>
      <c r="H43" s="77"/>
    </row>
    <row r="44" spans="1:11" ht="15" thickBot="1" x14ac:dyDescent="0.4">
      <c r="B44" s="59">
        <v>2015</v>
      </c>
      <c r="C44" s="76">
        <v>0.27144000000000001</v>
      </c>
      <c r="D44" s="76">
        <v>0.16703999999999999</v>
      </c>
      <c r="E44" s="76"/>
      <c r="F44" s="76"/>
      <c r="G44" s="76"/>
      <c r="H44" s="76"/>
    </row>
    <row r="45" spans="1:11" ht="15" thickBot="1" x14ac:dyDescent="0.4">
      <c r="B45" s="59">
        <v>2014</v>
      </c>
      <c r="C45" s="76">
        <v>0.30698199999999998</v>
      </c>
      <c r="D45" s="76">
        <v>0.188912</v>
      </c>
      <c r="E45" s="76"/>
      <c r="F45" s="76"/>
      <c r="G45" s="76"/>
      <c r="H45" s="76"/>
    </row>
    <row r="46" spans="1:11" ht="15" thickBot="1" x14ac:dyDescent="0.4">
      <c r="B46" s="59">
        <v>2013</v>
      </c>
      <c r="C46" s="76">
        <v>0.30251</v>
      </c>
      <c r="D46" s="76">
        <v>0.18615999999999999</v>
      </c>
      <c r="E46" s="76"/>
      <c r="F46" s="76"/>
      <c r="G46" s="76"/>
      <c r="H46" s="76"/>
    </row>
    <row r="47" spans="1:11" ht="15" thickBot="1" x14ac:dyDescent="0.4">
      <c r="B47" s="59">
        <v>2012</v>
      </c>
      <c r="C47" s="76">
        <v>0.27760200000000002</v>
      </c>
      <c r="D47" s="76">
        <v>0.17083200000000001</v>
      </c>
      <c r="E47" s="76"/>
      <c r="F47" s="76"/>
      <c r="G47" s="76"/>
      <c r="H47" s="76"/>
    </row>
    <row r="48" spans="1:11" ht="15" thickBot="1" x14ac:dyDescent="0.4">
      <c r="B48" s="59">
        <v>2011</v>
      </c>
      <c r="C48" s="76">
        <v>0.24582999999999999</v>
      </c>
      <c r="D48" s="76">
        <v>0.15128</v>
      </c>
      <c r="E48" s="76"/>
      <c r="F48" s="76"/>
      <c r="G48" s="76"/>
      <c r="H48" s="76"/>
    </row>
    <row r="49" spans="1:8" ht="15" thickBot="1" x14ac:dyDescent="0.4">
      <c r="B49" s="59">
        <v>2010</v>
      </c>
      <c r="C49" s="76">
        <v>0.223158</v>
      </c>
      <c r="D49" s="76">
        <v>0.13732800000000001</v>
      </c>
      <c r="E49" s="76"/>
      <c r="F49" s="76"/>
      <c r="G49" s="76"/>
      <c r="H49" s="76"/>
    </row>
    <row r="50" spans="1:8" ht="15" thickBot="1" x14ac:dyDescent="0.4">
      <c r="B50" s="59">
        <v>2009</v>
      </c>
      <c r="C50" s="76">
        <v>0.22253400000000001</v>
      </c>
      <c r="D50" s="76">
        <v>0.13694400000000001</v>
      </c>
      <c r="E50" s="76"/>
      <c r="F50" s="76"/>
      <c r="G50" s="76"/>
      <c r="H50" s="76"/>
    </row>
    <row r="51" spans="1:8" ht="15" thickBot="1" x14ac:dyDescent="0.4">
      <c r="B51" s="59">
        <v>2008</v>
      </c>
      <c r="C51" s="76">
        <v>0.227994</v>
      </c>
      <c r="D51" s="76">
        <v>0.14030400000000001</v>
      </c>
      <c r="E51" s="76"/>
      <c r="F51" s="76"/>
      <c r="G51" s="76"/>
      <c r="H51" s="76"/>
    </row>
    <row r="52" spans="1:8" ht="15" thickBot="1" x14ac:dyDescent="0.4">
      <c r="B52" s="59">
        <v>2007</v>
      </c>
      <c r="C52" s="76">
        <v>0.218972</v>
      </c>
      <c r="D52" s="76">
        <v>0.13475200000000001</v>
      </c>
      <c r="E52" s="76"/>
      <c r="F52" s="76"/>
      <c r="G52" s="76"/>
      <c r="H52" s="76"/>
    </row>
    <row r="53" spans="1:8" ht="15" thickBot="1" x14ac:dyDescent="0.4">
      <c r="B53" s="59">
        <v>2006</v>
      </c>
      <c r="C53" s="76">
        <v>0.20841599999999999</v>
      </c>
      <c r="D53" s="76">
        <v>0.12825600000000001</v>
      </c>
      <c r="E53" s="76"/>
      <c r="F53" s="76"/>
      <c r="G53" s="76"/>
      <c r="H53" s="76"/>
    </row>
    <row r="54" spans="1:8" ht="15" thickBot="1" x14ac:dyDescent="0.4">
      <c r="B54" s="59">
        <v>2005</v>
      </c>
      <c r="C54" s="76">
        <v>0.15449199999999999</v>
      </c>
      <c r="D54" s="76">
        <v>9.5072000000000004E-2</v>
      </c>
      <c r="E54" s="76"/>
      <c r="F54" s="76"/>
      <c r="G54" s="76"/>
      <c r="H54" s="76"/>
    </row>
    <row r="55" spans="1:8" ht="15" thickBot="1" x14ac:dyDescent="0.4">
      <c r="B55" s="59">
        <v>2004</v>
      </c>
      <c r="C55" s="76">
        <v>0.15038399999999999</v>
      </c>
      <c r="D55" s="76">
        <v>9.2544000000000001E-2</v>
      </c>
      <c r="E55" s="76"/>
      <c r="F55" s="76"/>
      <c r="G55" s="76"/>
      <c r="H55" s="76"/>
    </row>
    <row r="56" spans="1:8" ht="15" thickBot="1" x14ac:dyDescent="0.4">
      <c r="B56" s="59">
        <v>2003</v>
      </c>
      <c r="C56" s="76">
        <v>0.14086799999999999</v>
      </c>
      <c r="D56" s="76">
        <v>8.6688000000000001E-2</v>
      </c>
      <c r="E56" s="76"/>
      <c r="F56" s="76"/>
      <c r="G56" s="76"/>
      <c r="H56" s="76"/>
    </row>
    <row r="57" spans="1:8" ht="15" thickBot="1" x14ac:dyDescent="0.4">
      <c r="B57" s="59">
        <v>2002</v>
      </c>
      <c r="C57" s="76">
        <v>0.147004</v>
      </c>
      <c r="D57" s="76">
        <v>9.0464000000000003E-2</v>
      </c>
      <c r="E57" s="76"/>
      <c r="F57" s="76"/>
      <c r="G57" s="76"/>
      <c r="H57" s="76"/>
    </row>
    <row r="58" spans="1:8" ht="15" thickBot="1" x14ac:dyDescent="0.4">
      <c r="B58" s="59">
        <v>2001</v>
      </c>
      <c r="C58" s="76">
        <v>0.15001999999999999</v>
      </c>
      <c r="D58" s="76">
        <v>9.2319999999999999E-2</v>
      </c>
      <c r="E58" s="76"/>
      <c r="F58" s="76"/>
      <c r="G58" s="76"/>
      <c r="H58" s="76"/>
    </row>
    <row r="59" spans="1:8" ht="15" thickBot="1" x14ac:dyDescent="0.4">
      <c r="B59" s="59">
        <v>2000</v>
      </c>
      <c r="C59" s="76">
        <v>0.15714400000000001</v>
      </c>
      <c r="D59" s="76">
        <v>9.6703999999999998E-2</v>
      </c>
      <c r="E59" s="76"/>
      <c r="F59" s="76"/>
      <c r="G59" s="76"/>
      <c r="H59" s="76"/>
    </row>
    <row r="60" spans="1:8" ht="15" thickBot="1" x14ac:dyDescent="0.4">
      <c r="B60" s="59">
        <v>1999</v>
      </c>
      <c r="C60" s="76">
        <v>0.14047799999999999</v>
      </c>
      <c r="D60" s="76">
        <v>8.6447999999999997E-2</v>
      </c>
      <c r="E60" s="76"/>
      <c r="F60" s="76"/>
      <c r="G60" s="76"/>
      <c r="H60" s="76"/>
    </row>
    <row r="61" spans="1:8" ht="15" thickBot="1" x14ac:dyDescent="0.4">
      <c r="B61" s="59">
        <v>1998</v>
      </c>
      <c r="C61" s="76">
        <v>0.118742</v>
      </c>
      <c r="D61" s="76">
        <v>7.3071999999999998E-2</v>
      </c>
      <c r="E61" s="76"/>
      <c r="F61" s="76"/>
      <c r="G61" s="76"/>
      <c r="H61" s="76"/>
    </row>
    <row r="62" spans="1:8" ht="15" thickBot="1" x14ac:dyDescent="0.4">
      <c r="B62" s="59">
        <v>1997</v>
      </c>
      <c r="C62" s="76">
        <v>8.5097999999999993E-2</v>
      </c>
      <c r="D62" s="76">
        <v>5.2367999999999998E-2</v>
      </c>
      <c r="E62" s="76"/>
      <c r="F62" s="76"/>
      <c r="G62" s="76"/>
      <c r="H62" s="76"/>
    </row>
    <row r="63" spans="1:8" ht="15" thickBot="1" x14ac:dyDescent="0.4">
      <c r="A63" s="24"/>
      <c r="B63" s="33"/>
      <c r="C63" s="51"/>
      <c r="D63" s="54"/>
      <c r="E63" s="54"/>
      <c r="F63" s="54"/>
      <c r="G63" s="54"/>
      <c r="H63" s="54"/>
    </row>
    <row r="64" spans="1:8" ht="15" thickBot="1" x14ac:dyDescent="0.4">
      <c r="B64" s="52" t="s">
        <v>12</v>
      </c>
      <c r="C64" s="53"/>
      <c r="D64" s="71"/>
      <c r="E64" s="71"/>
      <c r="F64" s="71"/>
      <c r="G64" s="71"/>
      <c r="H64" s="13" t="s">
        <v>20</v>
      </c>
    </row>
    <row r="65" spans="1:8" ht="15" thickBot="1" x14ac:dyDescent="0.4">
      <c r="A65" s="24"/>
      <c r="B65" s="38"/>
      <c r="C65" s="50"/>
      <c r="D65" s="50"/>
      <c r="E65" s="50"/>
      <c r="F65" s="50"/>
      <c r="G65" s="50"/>
      <c r="H65" s="50"/>
    </row>
    <row r="66" spans="1:8" x14ac:dyDescent="0.35">
      <c r="B66" s="10"/>
      <c r="C66" s="10"/>
      <c r="D66" s="10"/>
      <c r="E66" s="10"/>
      <c r="F66" s="10"/>
      <c r="G66" s="10"/>
      <c r="H66" s="10"/>
    </row>
    <row r="67" spans="1:8" x14ac:dyDescent="0.35">
      <c r="B67" s="10"/>
      <c r="C67" s="10"/>
      <c r="D67" s="10"/>
      <c r="E67" s="10"/>
      <c r="F67" s="10"/>
      <c r="G67" s="10"/>
      <c r="H67" s="10"/>
    </row>
    <row r="68" spans="1:8" x14ac:dyDescent="0.35">
      <c r="B68" s="10"/>
      <c r="C68" s="10"/>
      <c r="D68" s="10"/>
      <c r="E68" s="10"/>
      <c r="F68" s="10"/>
      <c r="G68" s="10"/>
      <c r="H68" s="10"/>
    </row>
    <row r="69" spans="1:8" x14ac:dyDescent="0.35">
      <c r="B69" s="10"/>
      <c r="C69" s="10"/>
      <c r="D69" s="10"/>
      <c r="E69" s="10"/>
      <c r="F69" s="10"/>
      <c r="G69" s="10"/>
      <c r="H69" s="10"/>
    </row>
  </sheetData>
  <mergeCells count="6">
    <mergeCell ref="C10:H10"/>
    <mergeCell ref="C11:H11"/>
    <mergeCell ref="C12:H12"/>
    <mergeCell ref="C14:H14"/>
    <mergeCell ref="C33:H33"/>
    <mergeCell ref="C41:H41"/>
  </mergeCell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Regneark</vt:lpstr>
      </vt:variant>
      <vt:variant>
        <vt:i4>12</vt:i4>
      </vt:variant>
    </vt:vector>
  </HeadingPairs>
  <TitlesOfParts>
    <vt:vector size="12" baseType="lpstr">
      <vt:lpstr>TC summary 2A1 PMs </vt:lpstr>
      <vt:lpstr>calculation details 2A1 PMs</vt:lpstr>
      <vt:lpstr>TC summary 2C2 PMs </vt:lpstr>
      <vt:lpstr>calculation details 2C2 PMs </vt:lpstr>
      <vt:lpstr>TC summary 2C6</vt:lpstr>
      <vt:lpstr>calculation details 2C6</vt:lpstr>
      <vt:lpstr>TC summary 2C7a</vt:lpstr>
      <vt:lpstr>calculation details 2C7a</vt:lpstr>
      <vt:lpstr>TC summary 2C7c</vt:lpstr>
      <vt:lpstr>calculation details 2C7c</vt:lpstr>
      <vt:lpstr>TC summary 2D3a</vt:lpstr>
      <vt:lpstr>calculation details 2D3a</vt:lpstr>
    </vt:vector>
  </TitlesOfParts>
  <Company>Umweltbundeamt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Mareckova Katarina</dc:creator>
  <cp:lastModifiedBy>Julien Jabot</cp:lastModifiedBy>
  <dcterms:created xsi:type="dcterms:W3CDTF">2017-06-20T08:41:46Z</dcterms:created>
  <dcterms:modified xsi:type="dcterms:W3CDTF">2018-06-20T09:21:23Z</dcterms:modified>
</cp:coreProperties>
</file>